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acco/Downloads/"/>
    </mc:Choice>
  </mc:AlternateContent>
  <xr:revisionPtr revIDLastSave="0" documentId="8_{BF468B17-8263-884E-B699-8A148127A5C3}" xr6:coauthVersionLast="36" xr6:coauthVersionMax="36" xr10:uidLastSave="{00000000-0000-0000-0000-000000000000}"/>
  <bookViews>
    <workbookView xWindow="120" yWindow="460" windowWidth="10000" windowHeight="5060" tabRatio="939"/>
  </bookViews>
  <sheets>
    <sheet name="01_Ind" sheetId="36" r:id="rId1"/>
    <sheet name="02_Geg" sheetId="14" r:id="rId2"/>
    <sheet name="03_Inv" sheetId="15" r:id="rId3"/>
    <sheet name="04_Fin" sheetId="16" r:id="rId4"/>
    <sheet name="05_Omz" sheetId="29" r:id="rId5"/>
    <sheet name="06_Per" sheetId="31" r:id="rId6"/>
    <sheet name="06_Sh1" sheetId="26" r:id="rId7"/>
    <sheet name="06_Sh2" sheetId="32" r:id="rId8"/>
    <sheet name="06_Sh3" sheetId="33" r:id="rId9"/>
    <sheet name="07_Hui" sheetId="20" r:id="rId10"/>
    <sheet name="08_Ver" sheetId="21" r:id="rId11"/>
    <sheet name="09_Bed" sheetId="22" r:id="rId12"/>
    <sheet name="10_Aut" sheetId="23" r:id="rId13"/>
    <sheet name="11_Alg" sheetId="24" r:id="rId14"/>
    <sheet name="12_V&amp;W" sheetId="34" r:id="rId15"/>
    <sheet name="13_Bal" sheetId="35" r:id="rId16"/>
  </sheets>
  <definedNames>
    <definedName name="_xlnm.Print_Area" localSheetId="1">'02_Geg'!$B$2:$R$27</definedName>
    <definedName name="_xlnm.Print_Area" localSheetId="2">'03_Inv'!$B$2:$Q$25</definedName>
    <definedName name="_xlnm.Print_Area" localSheetId="3">'04_Fin'!$B$2:$Q$31</definedName>
    <definedName name="_xlnm.Print_Area" localSheetId="4">'05_Omz'!$B$2:$R$35</definedName>
    <definedName name="_xlnm.Print_Area" localSheetId="5">'06_Per'!$B$2:$P$23</definedName>
    <definedName name="_xlnm.Print_Area" localSheetId="6">'06_Sh1'!$B$2:$R$28</definedName>
    <definedName name="_xlnm.Print_Area" localSheetId="7">'06_Sh2'!$B$2:$AL$29</definedName>
    <definedName name="_xlnm.Print_Area" localSheetId="8">'06_Sh3'!$B$2:$AL$29</definedName>
    <definedName name="_xlnm.Print_Area" localSheetId="9">'07_Hui'!$B$2:$P$23</definedName>
    <definedName name="_xlnm.Print_Area" localSheetId="10">'08_Ver'!$B$2:$P$18</definedName>
    <definedName name="_xlnm.Print_Area" localSheetId="11">'09_Bed'!$B$2:$P$21</definedName>
    <definedName name="_xlnm.Print_Area" localSheetId="12">'10_Aut'!$B$2:$P$28</definedName>
    <definedName name="_xlnm.Print_Area" localSheetId="13">'11_Alg'!$B$2:$P$24</definedName>
    <definedName name="_xlnm.Print_Area" localSheetId="14">'12_V&amp;W'!$A$1:$X$150</definedName>
    <definedName name="_xlnm.Print_Area" localSheetId="15">'13_Bal'!$B$1:$S$67</definedName>
    <definedName name="wrn.monoprojekt." hidden="1">{#N/A,#N/A,FALSE,"2AFSCHR.";#N/A,#N/A,FALSE,"1INVEST.";#N/A,#N/A,FALSE,"3FIN.BEGR.";#N/A,#N/A,FALSE,"4RENTAFL.";#N/A,#N/A,FALSE,"5BALANS";#N/A,#N/A,FALSE,"6W&amp;V.Rekg"}</definedName>
  </definedNames>
  <calcPr calcId="162913"/>
  <customWorkbookViews>
    <customWorkbookView name="G. Teunissen - Persoonlijke weergave" guid="{D577E3F7-8C42-11D2-964F-444553540000}" mergeInterval="0" personalView="1" maximized="1" windowWidth="796" windowHeight="454" tabRatio="939" activeSheetId="2" showComments="commIndAndComment"/>
  </customWorkbookViews>
</workbook>
</file>

<file path=xl/calcChain.xml><?xml version="1.0" encoding="utf-8"?>
<calcChain xmlns="http://schemas.openxmlformats.org/spreadsheetml/2006/main">
  <c r="I13" i="35" l="1"/>
  <c r="L13" i="35"/>
  <c r="Q13" i="35"/>
  <c r="D15" i="35"/>
  <c r="I15" i="35"/>
  <c r="L15" i="35"/>
  <c r="Q15" i="35"/>
  <c r="D17" i="35"/>
  <c r="I17" i="35"/>
  <c r="D19" i="35"/>
  <c r="I19" i="35"/>
  <c r="D21" i="35"/>
  <c r="I21" i="35"/>
  <c r="D23" i="35"/>
  <c r="I23" i="35"/>
  <c r="I25" i="35"/>
  <c r="I29" i="35"/>
  <c r="I31" i="35"/>
  <c r="I33" i="35"/>
  <c r="I48" i="35"/>
  <c r="D29" i="35"/>
  <c r="L29" i="35"/>
  <c r="Q29" i="35"/>
  <c r="D31" i="35"/>
  <c r="Q31" i="35"/>
  <c r="L35" i="35"/>
  <c r="Q35" i="35"/>
  <c r="L37" i="35"/>
  <c r="Q37" i="35"/>
  <c r="L39" i="35"/>
  <c r="Q39" i="35"/>
  <c r="L41" i="35"/>
  <c r="Q41" i="35"/>
  <c r="L43" i="35"/>
  <c r="Q43" i="35"/>
  <c r="I45" i="35"/>
  <c r="Q45" i="35"/>
  <c r="Q48" i="35"/>
  <c r="D53" i="35"/>
  <c r="I53" i="35"/>
  <c r="L53" i="35"/>
  <c r="Q53" i="35"/>
  <c r="D55" i="35"/>
  <c r="I55" i="35"/>
  <c r="L55" i="35"/>
  <c r="Q55" i="35"/>
  <c r="D57" i="35"/>
  <c r="I57" i="35"/>
  <c r="L57" i="35"/>
  <c r="Q57" i="35"/>
  <c r="D59" i="35"/>
  <c r="E18" i="15"/>
  <c r="M19" i="15"/>
  <c r="L59" i="35"/>
  <c r="D61" i="35"/>
  <c r="I61" i="35"/>
  <c r="F3" i="34"/>
  <c r="D5" i="34"/>
  <c r="F5" i="34"/>
  <c r="G18" i="29"/>
  <c r="I13" i="34"/>
  <c r="K13" i="34" s="1"/>
  <c r="K6" i="29"/>
  <c r="O6" i="29" s="1"/>
  <c r="K7" i="29"/>
  <c r="K49" i="29" s="1"/>
  <c r="K8" i="29"/>
  <c r="K9" i="29"/>
  <c r="K10" i="29"/>
  <c r="K11" i="29"/>
  <c r="K12" i="29"/>
  <c r="K13" i="29"/>
  <c r="K14" i="29"/>
  <c r="K15" i="29"/>
  <c r="K16" i="29"/>
  <c r="O7" i="29"/>
  <c r="O49" i="29" s="1"/>
  <c r="O8" i="29"/>
  <c r="O50" i="29" s="1"/>
  <c r="O66" i="29" s="1"/>
  <c r="O10" i="29"/>
  <c r="O11" i="29"/>
  <c r="O53" i="29" s="1"/>
  <c r="O69" i="29" s="1"/>
  <c r="O12" i="29"/>
  <c r="O54" i="29" s="1"/>
  <c r="O70" i="29" s="1"/>
  <c r="O14" i="29"/>
  <c r="O15" i="29"/>
  <c r="O57" i="29" s="1"/>
  <c r="O16" i="29"/>
  <c r="G48" i="29"/>
  <c r="G64" i="29"/>
  <c r="G49" i="29"/>
  <c r="G65" i="29" s="1"/>
  <c r="G50" i="29"/>
  <c r="G66" i="29"/>
  <c r="G51" i="29"/>
  <c r="G67" i="29" s="1"/>
  <c r="G52" i="29"/>
  <c r="G68" i="29"/>
  <c r="G53" i="29"/>
  <c r="G69" i="29" s="1"/>
  <c r="G54" i="29"/>
  <c r="G70" i="29" s="1"/>
  <c r="G55" i="29"/>
  <c r="G71" i="29"/>
  <c r="G56" i="29"/>
  <c r="G72" i="29" s="1"/>
  <c r="G57" i="29"/>
  <c r="G73" i="29"/>
  <c r="G58" i="29"/>
  <c r="G74" i="29" s="1"/>
  <c r="K24" i="29"/>
  <c r="K25" i="29"/>
  <c r="K50" i="29"/>
  <c r="K26" i="29"/>
  <c r="K27" i="29"/>
  <c r="K52" i="29"/>
  <c r="K28" i="29"/>
  <c r="K68" i="29"/>
  <c r="K53" i="29"/>
  <c r="K69" i="29" s="1"/>
  <c r="K29" i="29"/>
  <c r="K54" i="29"/>
  <c r="K30" i="29"/>
  <c r="K31" i="29"/>
  <c r="K56" i="29"/>
  <c r="K32" i="29"/>
  <c r="K72" i="29"/>
  <c r="K57" i="29"/>
  <c r="K73" i="29" s="1"/>
  <c r="K33" i="29"/>
  <c r="K58" i="29"/>
  <c r="K34" i="29"/>
  <c r="O24" i="29"/>
  <c r="O25" i="29"/>
  <c r="O65" i="29"/>
  <c r="O26" i="29"/>
  <c r="O27" i="29"/>
  <c r="O52" i="29"/>
  <c r="O28" i="29"/>
  <c r="O68" i="29"/>
  <c r="O29" i="29"/>
  <c r="O30" i="29"/>
  <c r="O31" i="29"/>
  <c r="O56" i="29"/>
  <c r="O32" i="29"/>
  <c r="O72" i="29"/>
  <c r="O33" i="29"/>
  <c r="O73" i="29"/>
  <c r="O58" i="29"/>
  <c r="O74" i="29" s="1"/>
  <c r="O34" i="29"/>
  <c r="E20" i="31"/>
  <c r="I24" i="34"/>
  <c r="I6" i="31"/>
  <c r="I7" i="31"/>
  <c r="M7" i="31" s="1"/>
  <c r="I8" i="31"/>
  <c r="I9" i="31"/>
  <c r="I10" i="31"/>
  <c r="I11" i="31"/>
  <c r="M11" i="31" s="1"/>
  <c r="I12" i="31"/>
  <c r="M12" i="31" s="1"/>
  <c r="I13" i="31"/>
  <c r="I14" i="31"/>
  <c r="I15" i="31"/>
  <c r="M15" i="31" s="1"/>
  <c r="I16" i="31"/>
  <c r="M16" i="31" s="1"/>
  <c r="I17" i="31"/>
  <c r="I18" i="31"/>
  <c r="M6" i="31"/>
  <c r="M9" i="31"/>
  <c r="M10" i="31"/>
  <c r="M13" i="31"/>
  <c r="M14" i="31"/>
  <c r="M17" i="31"/>
  <c r="M18" i="31"/>
  <c r="E22" i="20"/>
  <c r="I28" i="34" s="1"/>
  <c r="I6" i="20"/>
  <c r="I7" i="20"/>
  <c r="I8" i="20"/>
  <c r="I9" i="20"/>
  <c r="I10" i="20"/>
  <c r="I11" i="20"/>
  <c r="M11" i="20" s="1"/>
  <c r="I12" i="20"/>
  <c r="I13" i="20"/>
  <c r="I14" i="20"/>
  <c r="M14" i="20" s="1"/>
  <c r="I15" i="20"/>
  <c r="M15" i="20" s="1"/>
  <c r="I16" i="20"/>
  <c r="I17" i="20"/>
  <c r="I18" i="20"/>
  <c r="M18" i="20" s="1"/>
  <c r="I19" i="20"/>
  <c r="M19" i="20" s="1"/>
  <c r="I20" i="20"/>
  <c r="M6" i="20"/>
  <c r="M8" i="20"/>
  <c r="M9" i="20"/>
  <c r="M10" i="20"/>
  <c r="M12" i="20"/>
  <c r="M13" i="20"/>
  <c r="M16" i="20"/>
  <c r="M17" i="20"/>
  <c r="M20" i="20"/>
  <c r="E17" i="21"/>
  <c r="I32" i="34"/>
  <c r="I6" i="21"/>
  <c r="I7" i="21"/>
  <c r="I8" i="21"/>
  <c r="I9" i="21"/>
  <c r="M9" i="21"/>
  <c r="M17" i="21" s="1"/>
  <c r="S32" i="34" s="1"/>
  <c r="I10" i="21"/>
  <c r="M10" i="21" s="1"/>
  <c r="I11" i="21"/>
  <c r="M11" i="21"/>
  <c r="I12" i="21"/>
  <c r="I13" i="21"/>
  <c r="M13" i="21" s="1"/>
  <c r="I14" i="21"/>
  <c r="M14" i="21" s="1"/>
  <c r="I15" i="21"/>
  <c r="M15" i="21"/>
  <c r="M6" i="21"/>
  <c r="M8" i="21"/>
  <c r="M12" i="21"/>
  <c r="E20" i="22"/>
  <c r="I36" i="34"/>
  <c r="I6" i="22"/>
  <c r="I7" i="22"/>
  <c r="M7" i="22" s="1"/>
  <c r="I8" i="22"/>
  <c r="M8" i="22" s="1"/>
  <c r="I9" i="22"/>
  <c r="I10" i="22"/>
  <c r="I11" i="22"/>
  <c r="M11" i="22" s="1"/>
  <c r="I12" i="22"/>
  <c r="I13" i="22"/>
  <c r="I14" i="22"/>
  <c r="I15" i="22"/>
  <c r="M15" i="22" s="1"/>
  <c r="I16" i="22"/>
  <c r="M16" i="22" s="1"/>
  <c r="I17" i="22"/>
  <c r="I18" i="22"/>
  <c r="M6" i="22"/>
  <c r="M9" i="22"/>
  <c r="M10" i="22"/>
  <c r="M12" i="22"/>
  <c r="M13" i="22"/>
  <c r="M14" i="22"/>
  <c r="M17" i="22"/>
  <c r="M18" i="22"/>
  <c r="E15" i="23"/>
  <c r="I40" i="34"/>
  <c r="I6" i="23"/>
  <c r="I7" i="23"/>
  <c r="I8" i="23"/>
  <c r="M8" i="23" s="1"/>
  <c r="I9" i="23"/>
  <c r="M9" i="23" s="1"/>
  <c r="I10" i="23"/>
  <c r="I11" i="23"/>
  <c r="M11" i="23" s="1"/>
  <c r="I12" i="23"/>
  <c r="I13" i="23"/>
  <c r="M13" i="23" s="1"/>
  <c r="M10" i="23"/>
  <c r="M12" i="23"/>
  <c r="E23" i="24"/>
  <c r="I44" i="34" s="1"/>
  <c r="I6" i="24"/>
  <c r="M6" i="24"/>
  <c r="I7" i="24"/>
  <c r="I8" i="24"/>
  <c r="M8" i="24"/>
  <c r="I9" i="24"/>
  <c r="M9" i="24" s="1"/>
  <c r="I10" i="24"/>
  <c r="M10" i="24" s="1"/>
  <c r="M23" i="24" s="1"/>
  <c r="S44" i="34" s="1"/>
  <c r="I11" i="24"/>
  <c r="I12" i="24"/>
  <c r="M12" i="24" s="1"/>
  <c r="I13" i="24"/>
  <c r="I14" i="24"/>
  <c r="M14" i="24"/>
  <c r="I15" i="24"/>
  <c r="I16" i="24"/>
  <c r="M16" i="24"/>
  <c r="I17" i="24"/>
  <c r="M17" i="24" s="1"/>
  <c r="I18" i="24"/>
  <c r="M18" i="24" s="1"/>
  <c r="I19" i="24"/>
  <c r="I20" i="24"/>
  <c r="M20" i="24" s="1"/>
  <c r="I21" i="24"/>
  <c r="M7" i="24"/>
  <c r="M11" i="24"/>
  <c r="M13" i="24"/>
  <c r="M15" i="24"/>
  <c r="M19" i="24"/>
  <c r="M21" i="24"/>
  <c r="M49" i="15"/>
  <c r="E49" i="15"/>
  <c r="I49" i="15"/>
  <c r="I61" i="15" s="1"/>
  <c r="M50" i="15"/>
  <c r="I50" i="15" s="1"/>
  <c r="E50" i="15"/>
  <c r="M51" i="15"/>
  <c r="I51" i="15" s="1"/>
  <c r="E51" i="15"/>
  <c r="M52" i="15"/>
  <c r="E52" i="15"/>
  <c r="I52" i="15"/>
  <c r="M53" i="15"/>
  <c r="E53" i="15"/>
  <c r="I53" i="15"/>
  <c r="M54" i="15"/>
  <c r="I54" i="15" s="1"/>
  <c r="E54" i="15"/>
  <c r="M55" i="15"/>
  <c r="I55" i="15" s="1"/>
  <c r="E55" i="15"/>
  <c r="I40" i="16"/>
  <c r="M55" i="16"/>
  <c r="I55" i="16" s="1"/>
  <c r="E55" i="16"/>
  <c r="E40" i="16"/>
  <c r="M40" i="16"/>
  <c r="I48" i="16"/>
  <c r="M63" i="16"/>
  <c r="E63" i="16"/>
  <c r="I63" i="16"/>
  <c r="E48" i="16"/>
  <c r="S48" i="16" s="1"/>
  <c r="I41" i="16"/>
  <c r="M56" i="16"/>
  <c r="I56" i="16" s="1"/>
  <c r="E56" i="16"/>
  <c r="E41" i="16"/>
  <c r="M41" i="16"/>
  <c r="I42" i="16"/>
  <c r="M57" i="16"/>
  <c r="E57" i="16"/>
  <c r="I57" i="16"/>
  <c r="E42" i="16"/>
  <c r="I43" i="16"/>
  <c r="M58" i="16"/>
  <c r="I58" i="16" s="1"/>
  <c r="E58" i="16"/>
  <c r="E43" i="16"/>
  <c r="M43" i="16"/>
  <c r="I44" i="16"/>
  <c r="M59" i="16"/>
  <c r="E59" i="16"/>
  <c r="I59" i="16"/>
  <c r="E44" i="16"/>
  <c r="I45" i="16"/>
  <c r="M60" i="16"/>
  <c r="I60" i="16" s="1"/>
  <c r="E60" i="16"/>
  <c r="E45" i="16"/>
  <c r="M45" i="16"/>
  <c r="I46" i="16"/>
  <c r="M61" i="16"/>
  <c r="E61" i="16"/>
  <c r="I61" i="16"/>
  <c r="E46" i="16"/>
  <c r="I47" i="16"/>
  <c r="M62" i="16"/>
  <c r="I62" i="16" s="1"/>
  <c r="E62" i="16"/>
  <c r="E47" i="16"/>
  <c r="M47" i="16"/>
  <c r="S40" i="16"/>
  <c r="U40" i="16"/>
  <c r="S41" i="16"/>
  <c r="U41" i="16"/>
  <c r="S42" i="16"/>
  <c r="S43" i="16"/>
  <c r="U43" i="16"/>
  <c r="S44" i="16"/>
  <c r="S45" i="16"/>
  <c r="U45" i="16"/>
  <c r="S46" i="16"/>
  <c r="S47" i="16"/>
  <c r="U47" i="16"/>
  <c r="W40" i="16"/>
  <c r="Y40" i="16"/>
  <c r="W41" i="16"/>
  <c r="Y41" i="16"/>
  <c r="W42" i="16"/>
  <c r="W43" i="16"/>
  <c r="Y43" i="16"/>
  <c r="W44" i="16"/>
  <c r="W45" i="16"/>
  <c r="Y45" i="16"/>
  <c r="W46" i="16"/>
  <c r="W47" i="16"/>
  <c r="Y47" i="16"/>
  <c r="E27" i="23"/>
  <c r="I69" i="34"/>
  <c r="I24" i="23"/>
  <c r="I27" i="23" s="1"/>
  <c r="N69" i="34" s="1"/>
  <c r="M25" i="23"/>
  <c r="F79" i="34"/>
  <c r="D81" i="34"/>
  <c r="F81" i="34"/>
  <c r="I84" i="34"/>
  <c r="K84" i="34"/>
  <c r="N84" i="34"/>
  <c r="P84" i="34"/>
  <c r="S84" i="34"/>
  <c r="U84" i="34"/>
  <c r="N114" i="34"/>
  <c r="S114" i="34"/>
  <c r="O6" i="33"/>
  <c r="S6" i="33"/>
  <c r="W6" i="33"/>
  <c r="AA6" i="33"/>
  <c r="AE6" i="33"/>
  <c r="AI6" i="33"/>
  <c r="C8" i="33"/>
  <c r="G8" i="33" s="1"/>
  <c r="C9" i="33" s="1"/>
  <c r="G9" i="33" s="1"/>
  <c r="C10" i="33" s="1"/>
  <c r="G10" i="33" s="1"/>
  <c r="C11" i="33" s="1"/>
  <c r="G11" i="33" s="1"/>
  <c r="C12" i="33" s="1"/>
  <c r="G12" i="33" s="1"/>
  <c r="C13" i="33" s="1"/>
  <c r="G13" i="33" s="1"/>
  <c r="C14" i="33" s="1"/>
  <c r="G14" i="33" s="1"/>
  <c r="C15" i="33" s="1"/>
  <c r="G15" i="33" s="1"/>
  <c r="C16" i="33" s="1"/>
  <c r="G16" i="33" s="1"/>
  <c r="C17" i="33" s="1"/>
  <c r="G17" i="33" s="1"/>
  <c r="C18" i="33" s="1"/>
  <c r="G18" i="33" s="1"/>
  <c r="C19" i="33" s="1"/>
  <c r="G19" i="33" s="1"/>
  <c r="C20" i="33" s="1"/>
  <c r="G20" i="33" s="1"/>
  <c r="C21" i="33" s="1"/>
  <c r="G21" i="33" s="1"/>
  <c r="C22" i="33" s="1"/>
  <c r="G22" i="33" s="1"/>
  <c r="C23" i="33" s="1"/>
  <c r="G23" i="33" s="1"/>
  <c r="C24" i="33" s="1"/>
  <c r="G24" i="33" s="1"/>
  <c r="C25" i="33" s="1"/>
  <c r="G25" i="33" s="1"/>
  <c r="C26" i="33" s="1"/>
  <c r="G26" i="33" s="1"/>
  <c r="C27" i="33" s="1"/>
  <c r="G27" i="33" s="1"/>
  <c r="C28" i="33" s="1"/>
  <c r="G28" i="33" s="1"/>
  <c r="O6" i="32"/>
  <c r="S6" i="32"/>
  <c r="W6" i="32"/>
  <c r="AA6" i="32"/>
  <c r="AE6" i="32"/>
  <c r="AI6" i="32"/>
  <c r="C8" i="32"/>
  <c r="G8" i="32" s="1"/>
  <c r="C9" i="32" s="1"/>
  <c r="G9" i="32"/>
  <c r="C10" i="32" s="1"/>
  <c r="G10" i="32" s="1"/>
  <c r="C11" i="32" s="1"/>
  <c r="G11" i="32" s="1"/>
  <c r="C12" i="32" s="1"/>
  <c r="G12" i="32" s="1"/>
  <c r="C13" i="32" s="1"/>
  <c r="G13" i="32" s="1"/>
  <c r="C14" i="32" s="1"/>
  <c r="G14" i="32" s="1"/>
  <c r="C15" i="32" s="1"/>
  <c r="G15" i="32" s="1"/>
  <c r="C16" i="32" s="1"/>
  <c r="G16" i="32" s="1"/>
  <c r="C17" i="32" s="1"/>
  <c r="G17" i="32" s="1"/>
  <c r="C18" i="32" s="1"/>
  <c r="G18" i="32" s="1"/>
  <c r="C19" i="32" s="1"/>
  <c r="G19" i="32" s="1"/>
  <c r="C20" i="32" s="1"/>
  <c r="G20" i="32" s="1"/>
  <c r="C21" i="32" s="1"/>
  <c r="G21" i="32" s="1"/>
  <c r="C22" i="32" s="1"/>
  <c r="G22" i="32" s="1"/>
  <c r="C23" i="32" s="1"/>
  <c r="G23" i="32" s="1"/>
  <c r="C24" i="32" s="1"/>
  <c r="G24" i="32" s="1"/>
  <c r="C25" i="32" s="1"/>
  <c r="G25" i="32" s="1"/>
  <c r="C26" i="32" s="1"/>
  <c r="G26" i="32" s="1"/>
  <c r="C27" i="32" s="1"/>
  <c r="G27" i="32" s="1"/>
  <c r="C28" i="32" s="1"/>
  <c r="G28" i="32" s="1"/>
  <c r="C24" i="29"/>
  <c r="D24" i="29"/>
  <c r="D64" i="29" s="1"/>
  <c r="E24" i="29"/>
  <c r="C25" i="29"/>
  <c r="D25" i="29"/>
  <c r="E25" i="29"/>
  <c r="C26" i="29"/>
  <c r="D26" i="29"/>
  <c r="E26" i="29"/>
  <c r="C27" i="29"/>
  <c r="C67" i="29" s="1"/>
  <c r="D27" i="29"/>
  <c r="D67" i="29" s="1"/>
  <c r="E27" i="29"/>
  <c r="C28" i="29"/>
  <c r="D28" i="29"/>
  <c r="D68" i="29" s="1"/>
  <c r="E28" i="29"/>
  <c r="C29" i="29"/>
  <c r="D29" i="29"/>
  <c r="E29" i="29"/>
  <c r="C30" i="29"/>
  <c r="C70" i="29" s="1"/>
  <c r="D30" i="29"/>
  <c r="E30" i="29"/>
  <c r="C31" i="29"/>
  <c r="C71" i="29" s="1"/>
  <c r="D31" i="29"/>
  <c r="E31" i="29"/>
  <c r="C32" i="29"/>
  <c r="D32" i="29"/>
  <c r="D72" i="29" s="1"/>
  <c r="E32" i="29"/>
  <c r="C33" i="29"/>
  <c r="D33" i="29"/>
  <c r="E33" i="29"/>
  <c r="C34" i="29"/>
  <c r="D34" i="29"/>
  <c r="E34" i="29"/>
  <c r="C48" i="29"/>
  <c r="D48" i="29"/>
  <c r="C49" i="29"/>
  <c r="D49" i="29"/>
  <c r="C50" i="29"/>
  <c r="D50" i="29"/>
  <c r="C51" i="29"/>
  <c r="D51" i="29"/>
  <c r="C52" i="29"/>
  <c r="D52" i="29"/>
  <c r="C53" i="29"/>
  <c r="D53" i="29"/>
  <c r="C54" i="29"/>
  <c r="D54" i="29"/>
  <c r="C55" i="29"/>
  <c r="D55" i="29"/>
  <c r="C56" i="29"/>
  <c r="D56" i="29"/>
  <c r="C57" i="29"/>
  <c r="D57" i="29"/>
  <c r="C58" i="29"/>
  <c r="D58" i="29"/>
  <c r="C63" i="29"/>
  <c r="C64" i="29"/>
  <c r="C65" i="29"/>
  <c r="D65" i="29"/>
  <c r="C66" i="29"/>
  <c r="D66" i="29"/>
  <c r="C68" i="29"/>
  <c r="C69" i="29"/>
  <c r="D69" i="29"/>
  <c r="D70" i="29"/>
  <c r="D71" i="29"/>
  <c r="C72" i="29"/>
  <c r="C73" i="29"/>
  <c r="D73" i="29"/>
  <c r="C74" i="29"/>
  <c r="D74" i="29"/>
  <c r="C38" i="16"/>
  <c r="E38" i="16"/>
  <c r="I38" i="16"/>
  <c r="M38" i="16"/>
  <c r="C39" i="16"/>
  <c r="E39" i="16"/>
  <c r="I39" i="16"/>
  <c r="M39" i="16"/>
  <c r="C40" i="16"/>
  <c r="C41" i="16"/>
  <c r="C42" i="16"/>
  <c r="C43" i="16"/>
  <c r="C44" i="16"/>
  <c r="C45" i="16"/>
  <c r="C46" i="16"/>
  <c r="C47" i="16"/>
  <c r="C48" i="16"/>
  <c r="C49" i="16"/>
  <c r="E49" i="16"/>
  <c r="I49" i="16"/>
  <c r="C50" i="16"/>
  <c r="I50" i="16"/>
  <c r="M50" i="16"/>
  <c r="C53" i="16"/>
  <c r="E53" i="16"/>
  <c r="I53" i="16"/>
  <c r="M53" i="16"/>
  <c r="C54" i="16"/>
  <c r="E54" i="16"/>
  <c r="I54" i="16"/>
  <c r="M54" i="16"/>
  <c r="C55" i="16"/>
  <c r="C56" i="16"/>
  <c r="C57" i="16"/>
  <c r="C58" i="16"/>
  <c r="C59" i="16"/>
  <c r="C60" i="16"/>
  <c r="C61" i="16"/>
  <c r="C62" i="16"/>
  <c r="C63" i="16"/>
  <c r="C64" i="16"/>
  <c r="E64" i="16"/>
  <c r="I64" i="16"/>
  <c r="M64" i="16"/>
  <c r="C65" i="16"/>
  <c r="C70" i="16"/>
  <c r="C48" i="15"/>
  <c r="E48" i="15"/>
  <c r="C49" i="15"/>
  <c r="C50" i="15"/>
  <c r="C51" i="15"/>
  <c r="C52" i="15"/>
  <c r="C53" i="15"/>
  <c r="C54" i="15"/>
  <c r="C55" i="15"/>
  <c r="C63" i="15"/>
  <c r="K65" i="29"/>
  <c r="I67" i="16"/>
  <c r="N111" i="34" s="1"/>
  <c r="M7" i="21"/>
  <c r="K24" i="34"/>
  <c r="K32" i="34"/>
  <c r="K40" i="34"/>
  <c r="K54" i="34"/>
  <c r="K59" i="34"/>
  <c r="K97" i="34"/>
  <c r="K17" i="34"/>
  <c r="K28" i="34"/>
  <c r="K36" i="34"/>
  <c r="K65" i="34"/>
  <c r="K75" i="34"/>
  <c r="K106" i="34"/>
  <c r="M7" i="23"/>
  <c r="E17" i="16"/>
  <c r="Q59" i="35" s="1"/>
  <c r="Q63" i="35" s="1"/>
  <c r="E50" i="16"/>
  <c r="M20" i="16"/>
  <c r="M61" i="15" l="1"/>
  <c r="N48" i="34" s="1"/>
  <c r="N102" i="34" s="1"/>
  <c r="I48" i="34"/>
  <c r="I102" i="34" s="1"/>
  <c r="M63" i="15"/>
  <c r="S48" i="34" s="1"/>
  <c r="S102" i="34" s="1"/>
  <c r="M20" i="22"/>
  <c r="S36" i="34" s="1"/>
  <c r="I54" i="34"/>
  <c r="M6" i="23"/>
  <c r="M15" i="23" s="1"/>
  <c r="S40" i="34" s="1"/>
  <c r="I15" i="23"/>
  <c r="N40" i="34" s="1"/>
  <c r="M7" i="20"/>
  <c r="M22" i="20" s="1"/>
  <c r="S28" i="34" s="1"/>
  <c r="I22" i="20"/>
  <c r="N28" i="34" s="1"/>
  <c r="G76" i="29"/>
  <c r="I17" i="34" s="1"/>
  <c r="Q25" i="35"/>
  <c r="S111" i="34"/>
  <c r="I111" i="34"/>
  <c r="M44" i="16"/>
  <c r="U44" i="16"/>
  <c r="Y44" i="16"/>
  <c r="M48" i="16"/>
  <c r="U48" i="16"/>
  <c r="Y48" i="16"/>
  <c r="I17" i="21"/>
  <c r="N32" i="34" s="1"/>
  <c r="K74" i="29"/>
  <c r="G60" i="29"/>
  <c r="O48" i="29"/>
  <c r="E20" i="16"/>
  <c r="I59" i="35"/>
  <c r="I63" i="35" s="1"/>
  <c r="I66" i="35" s="1"/>
  <c r="I20" i="22"/>
  <c r="N36" i="34" s="1"/>
  <c r="K70" i="29"/>
  <c r="K48" i="29"/>
  <c r="K18" i="29"/>
  <c r="N13" i="34" s="1"/>
  <c r="O13" i="29"/>
  <c r="O55" i="29" s="1"/>
  <c r="O71" i="29" s="1"/>
  <c r="K55" i="29"/>
  <c r="K71" i="29" s="1"/>
  <c r="O9" i="29"/>
  <c r="O51" i="29" s="1"/>
  <c r="O67" i="29" s="1"/>
  <c r="K51" i="29"/>
  <c r="K67" i="29" s="1"/>
  <c r="E65" i="16"/>
  <c r="K119" i="34"/>
  <c r="K44" i="34"/>
  <c r="I143" i="34"/>
  <c r="K48" i="34"/>
  <c r="M24" i="23"/>
  <c r="M27" i="23" s="1"/>
  <c r="S69" i="34" s="1"/>
  <c r="W48" i="16"/>
  <c r="M46" i="16"/>
  <c r="U46" i="16"/>
  <c r="Y46" i="16"/>
  <c r="M42" i="16"/>
  <c r="M52" i="16" s="1"/>
  <c r="I65" i="34" s="1"/>
  <c r="U42" i="16"/>
  <c r="U52" i="16" s="1"/>
  <c r="N65" i="34" s="1"/>
  <c r="Y42" i="16"/>
  <c r="Y52" i="16" s="1"/>
  <c r="S65" i="34" s="1"/>
  <c r="I23" i="24"/>
  <c r="N44" i="34" s="1"/>
  <c r="M20" i="31"/>
  <c r="S24" i="34" s="1"/>
  <c r="S54" i="34" s="1"/>
  <c r="I20" i="31"/>
  <c r="N24" i="34" s="1"/>
  <c r="M8" i="31"/>
  <c r="K66" i="29"/>
  <c r="K64" i="29" l="1"/>
  <c r="K76" i="29" s="1"/>
  <c r="N17" i="34" s="1"/>
  <c r="K60" i="29"/>
  <c r="O60" i="29"/>
  <c r="O64" i="29"/>
  <c r="O76" i="29" s="1"/>
  <c r="S17" i="34" s="1"/>
  <c r="O18" i="29"/>
  <c r="S13" i="34" s="1"/>
  <c r="O33" i="35"/>
  <c r="Q66" i="35"/>
  <c r="N54" i="34"/>
  <c r="N139" i="34"/>
  <c r="P44" i="34"/>
  <c r="P17" i="34"/>
  <c r="P40" i="34"/>
  <c r="P106" i="34"/>
  <c r="P54" i="34"/>
  <c r="P28" i="34"/>
  <c r="P48" i="34"/>
  <c r="P119" i="34"/>
  <c r="P13" i="34"/>
  <c r="P59" i="34"/>
  <c r="P32" i="34"/>
  <c r="P65" i="34"/>
  <c r="N143" i="34"/>
  <c r="P24" i="34"/>
  <c r="P97" i="34"/>
  <c r="P36" i="34"/>
  <c r="P75" i="34"/>
  <c r="I59" i="34"/>
  <c r="I75" i="34" s="1"/>
  <c r="I89" i="34" s="1"/>
  <c r="I129" i="34"/>
  <c r="I139" i="34"/>
  <c r="I148" i="34" s="1"/>
  <c r="S139" i="34" l="1"/>
  <c r="S59" i="34"/>
  <c r="S75" i="34" s="1"/>
  <c r="S89" i="34" s="1"/>
  <c r="S129" i="34"/>
  <c r="I97" i="34"/>
  <c r="I106" i="34" s="1"/>
  <c r="I119" i="34" s="1"/>
  <c r="I132" i="34" s="1"/>
  <c r="I135" i="34" s="1"/>
  <c r="I92" i="34"/>
  <c r="N148" i="34"/>
  <c r="U13" i="34"/>
  <c r="U48" i="34"/>
  <c r="U97" i="34"/>
  <c r="U36" i="34"/>
  <c r="U24" i="34"/>
  <c r="U54" i="34"/>
  <c r="S143" i="34"/>
  <c r="U44" i="34"/>
  <c r="U119" i="34"/>
  <c r="U32" i="34"/>
  <c r="U17" i="34"/>
  <c r="U65" i="34"/>
  <c r="U106" i="34"/>
  <c r="U40" i="34"/>
  <c r="U59" i="34"/>
  <c r="U28" i="34"/>
  <c r="U75" i="34"/>
  <c r="N59" i="34"/>
  <c r="N75" i="34" s="1"/>
  <c r="N89" i="34" s="1"/>
  <c r="N129" i="34"/>
  <c r="S92" i="34" l="1"/>
  <c r="S97" i="34"/>
  <c r="S106" i="34" s="1"/>
  <c r="S119" i="34" s="1"/>
  <c r="S132" i="34" s="1"/>
  <c r="S135" i="34" s="1"/>
  <c r="N92" i="34"/>
  <c r="N97" i="34" s="1"/>
  <c r="N106" i="34" s="1"/>
  <c r="N119" i="34" s="1"/>
  <c r="N132" i="34" s="1"/>
  <c r="N135" i="34" s="1"/>
  <c r="S148" i="34"/>
</calcChain>
</file>

<file path=xl/sharedStrings.xml><?xml version="1.0" encoding="utf-8"?>
<sst xmlns="http://schemas.openxmlformats.org/spreadsheetml/2006/main" count="506" uniqueCount="252">
  <si>
    <t>%</t>
  </si>
  <si>
    <t>Managementvergoeding</t>
  </si>
  <si>
    <t>Prive-onttrekkingen (Vóór IB)</t>
  </si>
  <si>
    <t>-</t>
  </si>
  <si>
    <t>Aantal effectieve uren p.p.p.w.</t>
  </si>
  <si>
    <t>0</t>
  </si>
  <si>
    <t xml:space="preserve">In  procenten </t>
  </si>
  <si>
    <t>Bedragen in EURO's</t>
  </si>
  <si>
    <t>X    KEUR</t>
  </si>
  <si>
    <t>Financieel plan voor de horeca</t>
  </si>
  <si>
    <t>Tab 01 | Index</t>
  </si>
  <si>
    <t>Tab 03 | Investeringsopzet</t>
  </si>
  <si>
    <t>Tab 04 | Financieringsopzet</t>
  </si>
  <si>
    <t>Tab 05 | Omzetprognose</t>
  </si>
  <si>
    <t>Tab 06 | Personeelskosten met invulsheets 1/2/3</t>
  </si>
  <si>
    <t>Tab 07 | Huisvestingskosten</t>
  </si>
  <si>
    <t>Tab 08 | Verkoopkosten</t>
  </si>
  <si>
    <t>Tab 09 | Bedrijfskosten</t>
  </si>
  <si>
    <t>Tab 10 | Autokosten</t>
  </si>
  <si>
    <t>Tab 11 | Algemene kosten</t>
  </si>
  <si>
    <t>Na het invullen van tabbladen 01 t/m 11 wordt automatisch een verlies- en winstrekening en een balans gecreëerd.</t>
  </si>
  <si>
    <t>Tab 12 | Verlies- en winstrekening</t>
  </si>
  <si>
    <t>Tab 13 | Balans</t>
  </si>
  <si>
    <t xml:space="preserve">Alle informatie in dit document is bedoeld voor persoonlijk gebruik. Aan de informatie kunnen geen rechten worden ontleend. Wijzigingen en typefouten worden voorbehouden. </t>
  </si>
  <si>
    <t>Wij spannen ons in om de informatie in dit document zo volledig en nauwkeurig mogelijk te laten zijn. AB InBev aanvaardt geen enkele verantwoordelijkheid voor schade op</t>
  </si>
  <si>
    <t>welke manier dan ook ontstaan door gebruik, onvolledigheid of onjuistheid van de aangeboden informatie in dit document.</t>
  </si>
  <si>
    <t>Met deze tool controleer je of je horecazaak levensvatbaar is en of het voldoende op zal brengen.</t>
  </si>
  <si>
    <t>Je brengt de opbrengsten en de kosten in kaart.</t>
  </si>
  <si>
    <t>Juridische naam horecazaak</t>
  </si>
  <si>
    <t>Rechtsvorm horecazaak</t>
  </si>
  <si>
    <t>Handelsnaam horecazaak</t>
  </si>
  <si>
    <t>Ondernemer/Vennoot</t>
  </si>
  <si>
    <t>Bedragen in €</t>
  </si>
  <si>
    <t>Vennoten (VOF)</t>
  </si>
  <si>
    <t>Aantal m² verkoopoppervlakte</t>
  </si>
  <si>
    <t>Start exploitatie DD-MM-YYYY</t>
  </si>
  <si>
    <t>Jaar 1</t>
  </si>
  <si>
    <t>Jaar 2</t>
  </si>
  <si>
    <t>Jaar 3</t>
  </si>
  <si>
    <t>Aantal pers</t>
  </si>
  <si>
    <t>Grond</t>
  </si>
  <si>
    <t>Gebouwen</t>
  </si>
  <si>
    <t>Verbouwingen</t>
  </si>
  <si>
    <t>Inventaris</t>
  </si>
  <si>
    <t>Inrichting</t>
  </si>
  <si>
    <t>Vervoersmiddelen</t>
  </si>
  <si>
    <t>Goodwill</t>
  </si>
  <si>
    <t>Opstartkosten</t>
  </si>
  <si>
    <t>Voorraden</t>
  </si>
  <si>
    <t>Waarborgsommen</t>
  </si>
  <si>
    <t>Debiteuren</t>
  </si>
  <si>
    <t>Kasgeld</t>
  </si>
  <si>
    <t>Totaal</t>
  </si>
  <si>
    <t>Bedrag</t>
  </si>
  <si>
    <t>BTW in %</t>
  </si>
  <si>
    <t>Afschrijving in jaren</t>
  </si>
  <si>
    <t xml:space="preserve">Totaal van de </t>
  </si>
  <si>
    <t>investeringen</t>
  </si>
  <si>
    <t>inclusief BTW</t>
  </si>
  <si>
    <t>Toekomstige afschrijvingen</t>
  </si>
  <si>
    <t>Toekomstige investeringen</t>
  </si>
  <si>
    <t>Financieringsopzet</t>
  </si>
  <si>
    <t>Hoofdsom</t>
  </si>
  <si>
    <t>Rente %</t>
  </si>
  <si>
    <t>Looptijd</t>
  </si>
  <si>
    <t>Kapitaal</t>
  </si>
  <si>
    <t>Achtergestelde lening</t>
  </si>
  <si>
    <t>Hypotheek</t>
  </si>
  <si>
    <t>Borgstellingskrediet</t>
  </si>
  <si>
    <t>Lening bank</t>
  </si>
  <si>
    <t xml:space="preserve">Lening  </t>
  </si>
  <si>
    <t>Leasing</t>
  </si>
  <si>
    <t>Rekening courant bank</t>
  </si>
  <si>
    <t>Crediteuren</t>
  </si>
  <si>
    <t>Voorfinanciering BTW</t>
  </si>
  <si>
    <t>Kosten rekening courant (geen rente)</t>
  </si>
  <si>
    <t>Afsluitkosten financiering</t>
  </si>
  <si>
    <t>Bij foutmelding: controleer het investeringsbedrag</t>
  </si>
  <si>
    <t>Investeringsopzet</t>
  </si>
  <si>
    <t>Bedrijfsgegevens</t>
  </si>
  <si>
    <t>Tab 02 | Bedrijfsgegevens</t>
  </si>
  <si>
    <t>Omzetprognose</t>
  </si>
  <si>
    <t>Dranken</t>
  </si>
  <si>
    <t>Dranken koud</t>
  </si>
  <si>
    <t>Dranken warm</t>
  </si>
  <si>
    <t>Keuken</t>
  </si>
  <si>
    <t>Diversen</t>
  </si>
  <si>
    <t>Rookwaren</t>
  </si>
  <si>
    <t>Automaten</t>
  </si>
  <si>
    <t>Entreegelden</t>
  </si>
  <si>
    <t>Verhuuropbrensten</t>
  </si>
  <si>
    <t>Overige</t>
  </si>
  <si>
    <t>Stijging in %</t>
  </si>
  <si>
    <t>Omzet</t>
  </si>
  <si>
    <t>Bruto winst</t>
  </si>
  <si>
    <t>Personeelskosten</t>
  </si>
  <si>
    <t>Bruto lonen</t>
  </si>
  <si>
    <t>Sociale lasten</t>
  </si>
  <si>
    <t>Pensioenvoorzieningen</t>
  </si>
  <si>
    <t>Vermindering lage lonen</t>
  </si>
  <si>
    <t>Managementvergoedingen</t>
  </si>
  <si>
    <t>ARBO diensten</t>
  </si>
  <si>
    <t>Verzekeringen</t>
  </si>
  <si>
    <t>Subsidie</t>
  </si>
  <si>
    <t>Werkkleding</t>
  </si>
  <si>
    <t>Eigen verbruik</t>
  </si>
  <si>
    <t>Personeelsgegevens</t>
  </si>
  <si>
    <t>Café/Restaurant/Zaal</t>
  </si>
  <si>
    <t>Bedrijfsleider</t>
  </si>
  <si>
    <t>Assistent bedrijfsleider</t>
  </si>
  <si>
    <t>Bediende</t>
  </si>
  <si>
    <t>Leerling bediende</t>
  </si>
  <si>
    <t>Aantal</t>
  </si>
  <si>
    <t>Contract</t>
  </si>
  <si>
    <t>uren</t>
  </si>
  <si>
    <t>Maand</t>
  </si>
  <si>
    <t>salaris</t>
  </si>
  <si>
    <t>Keuken/afwas</t>
  </si>
  <si>
    <t>Chef-kok</t>
  </si>
  <si>
    <t>Sous chef-kok</t>
  </si>
  <si>
    <t>Kok productie</t>
  </si>
  <si>
    <t>Leerling kok</t>
  </si>
  <si>
    <t>Afwas</t>
  </si>
  <si>
    <t>Openingstijden</t>
  </si>
  <si>
    <t>Maandag</t>
  </si>
  <si>
    <t>Dinsdag</t>
  </si>
  <si>
    <t>Woensdag</t>
  </si>
  <si>
    <t>Donderdag</t>
  </si>
  <si>
    <t>Vrijdag</t>
  </si>
  <si>
    <t>Zaterdag</t>
  </si>
  <si>
    <t>Zondag</t>
  </si>
  <si>
    <t>Sluitingstijden</t>
  </si>
  <si>
    <t xml:space="preserve">Zaterdag </t>
  </si>
  <si>
    <t>Uur</t>
  </si>
  <si>
    <t>Aantal exploitatieweken</t>
  </si>
  <si>
    <t>Openingsuren</t>
  </si>
  <si>
    <t>Rest/Café</t>
  </si>
  <si>
    <t>Vul het aantal personen in dat gelijktijdig aanwezig is</t>
  </si>
  <si>
    <t>Urenplanning 1</t>
  </si>
  <si>
    <t>&lt;-------------------------------------------------</t>
  </si>
  <si>
    <t>Bijlagen: Persoonsgegevens, Urenplanning 1 en 2</t>
  </si>
  <si>
    <t>Urenplanning 2</t>
  </si>
  <si>
    <t>Keuken/Afw</t>
  </si>
  <si>
    <t>Huisvestingskosten</t>
  </si>
  <si>
    <t>Huur onroerend goed</t>
  </si>
  <si>
    <t>Huur inventaris</t>
  </si>
  <si>
    <t>Pachtsom</t>
  </si>
  <si>
    <t>Gas, water, elektra</t>
  </si>
  <si>
    <t>Onderhoud gebouwen</t>
  </si>
  <si>
    <t>Onderhoud inventaris</t>
  </si>
  <si>
    <t>Kleine aanschaffingen</t>
  </si>
  <si>
    <t>Handdoek- en zeepautomaat</t>
  </si>
  <si>
    <t>Containerrechten</t>
  </si>
  <si>
    <t>Grond- en straatlasten</t>
  </si>
  <si>
    <t>Zakelijke belastingen</t>
  </si>
  <si>
    <t>Overig</t>
  </si>
  <si>
    <t>Live muziek</t>
  </si>
  <si>
    <t>Uitkoopsom artiesten</t>
  </si>
  <si>
    <t>Reclame/Advertenties</t>
  </si>
  <si>
    <t>Relatiegeschenken</t>
  </si>
  <si>
    <t>Creditcards</t>
  </si>
  <si>
    <t>Bedrijfskosten</t>
  </si>
  <si>
    <t>Linnen/Wasserij</t>
  </si>
  <si>
    <t>Verpakkingen/Papierwaren</t>
  </si>
  <si>
    <t>Glaswerk/Serviesgoed</t>
  </si>
  <si>
    <t>Koolzuur</t>
  </si>
  <si>
    <t>Horecabenodigdheden</t>
  </si>
  <si>
    <t>Cafébenodigdheden</t>
  </si>
  <si>
    <t>Suiker/Koekjes</t>
  </si>
  <si>
    <t>Room/Vetten</t>
  </si>
  <si>
    <t>Leestafel</t>
  </si>
  <si>
    <t>Muziekrechten</t>
  </si>
  <si>
    <t>CD's/Videos</t>
  </si>
  <si>
    <t>Autokosten</t>
  </si>
  <si>
    <t>Wegenbelasting</t>
  </si>
  <si>
    <t>Verzekering</t>
  </si>
  <si>
    <t>Schadeuitkering</t>
  </si>
  <si>
    <t>Aandeel privé</t>
  </si>
  <si>
    <t>Verkoopkosten</t>
  </si>
  <si>
    <t>Baten</t>
  </si>
  <si>
    <t>Incidentele baten en lasten</t>
  </si>
  <si>
    <t>Lasten</t>
  </si>
  <si>
    <t>Algemene kosten</t>
  </si>
  <si>
    <t>Kantoorbenodigdheden</t>
  </si>
  <si>
    <t>Salarisadministratie</t>
  </si>
  <si>
    <t>Administratie</t>
  </si>
  <si>
    <t>Advies</t>
  </si>
  <si>
    <t>Drukwerk/Formulieren</t>
  </si>
  <si>
    <t>Telefoon/Fax</t>
  </si>
  <si>
    <t>Ontvangen telefoongelden</t>
  </si>
  <si>
    <t>Porto/Vracht</t>
  </si>
  <si>
    <t>Abonnementen/Contributies</t>
  </si>
  <si>
    <t>Bijdragen</t>
  </si>
  <si>
    <t>Heffingen</t>
  </si>
  <si>
    <t>Leges/Vergunningen</t>
  </si>
  <si>
    <t>Precario</t>
  </si>
  <si>
    <t>Accountancy</t>
  </si>
  <si>
    <t>Brandstof</t>
  </si>
  <si>
    <t>Reparatie/Onderhoud</t>
  </si>
  <si>
    <t>Lease</t>
  </si>
  <si>
    <t>Onderhoud tapinstallaties</t>
  </si>
  <si>
    <t>Representatie</t>
  </si>
  <si>
    <t>Reis/Verblijf</t>
  </si>
  <si>
    <t>Decoratie</t>
  </si>
  <si>
    <t>Promotie</t>
  </si>
  <si>
    <t>Beveiliging</t>
  </si>
  <si>
    <t>Schoonmaak</t>
  </si>
  <si>
    <t>Reisvergoeding</t>
  </si>
  <si>
    <t>Brutowinst</t>
  </si>
  <si>
    <t>Afschrijvingen</t>
  </si>
  <si>
    <t>Totaal exploitatiekosten</t>
  </si>
  <si>
    <t>Bedrijfsresultaat</t>
  </si>
  <si>
    <t>Jaar</t>
  </si>
  <si>
    <t>Vervolg</t>
  </si>
  <si>
    <t>Resultaat</t>
  </si>
  <si>
    <t>Privé ontrekkingen/Belastingen</t>
  </si>
  <si>
    <t>Kapitaalmutatie</t>
  </si>
  <si>
    <t>Cashflow</t>
  </si>
  <si>
    <t>Aflossingsverplichtingen</t>
  </si>
  <si>
    <t>Surplus capaciteit</t>
  </si>
  <si>
    <t>Berekening break-even omzet en veiligheidsmarge</t>
  </si>
  <si>
    <t>Herberekende brutowinst</t>
  </si>
  <si>
    <t>Break-even omzet</t>
  </si>
  <si>
    <t>Werkelijke omzet</t>
  </si>
  <si>
    <t>Veiligheidsmarge in €</t>
  </si>
  <si>
    <t>Verlies- en winstrekening</t>
  </si>
  <si>
    <t>Financieringskosten</t>
  </si>
  <si>
    <t>Bijzondere baten en lasten</t>
  </si>
  <si>
    <t>Balans</t>
  </si>
  <si>
    <t>Vaste activa</t>
  </si>
  <si>
    <t>Investeringen vaste activa</t>
  </si>
  <si>
    <t>Materiële activa</t>
  </si>
  <si>
    <t>Totaal materiële activa</t>
  </si>
  <si>
    <t>Immateriële activa</t>
  </si>
  <si>
    <t>Totaal immateriële activa</t>
  </si>
  <si>
    <t>Totaal financiële activa</t>
  </si>
  <si>
    <t>Totaal vaste activa</t>
  </si>
  <si>
    <t>Vlottende activa</t>
  </si>
  <si>
    <t>Totaal vlottende activa</t>
  </si>
  <si>
    <t>Balans totaal</t>
  </si>
  <si>
    <t>Activa</t>
  </si>
  <si>
    <t>Passiva</t>
  </si>
  <si>
    <t>Vermogen</t>
  </si>
  <si>
    <t>Eigen vermogen</t>
  </si>
  <si>
    <t>Totaal eigen vermogen</t>
  </si>
  <si>
    <t>Vreemd vermogen lang</t>
  </si>
  <si>
    <t>Garantievermogen</t>
  </si>
  <si>
    <t>Totaal langlopende schulden</t>
  </si>
  <si>
    <t>Totaal vreemd vermogen lang</t>
  </si>
  <si>
    <t>Vreemd vermogen kort</t>
  </si>
  <si>
    <t>Totaal vreemd vermogen kort</t>
  </si>
  <si>
    <t>All in netto uurloon parttimers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</si>
</sst>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94" formatCode="#,##0.0_);\(#,##0.0\)"/>
    <numFmt numFmtId="195" formatCode="0.0_)"/>
    <numFmt numFmtId="196" formatCode="0_)"/>
    <numFmt numFmtId="197" formatCode="General_)"/>
    <numFmt numFmtId="198" formatCode="dd/mmm/yy_)"/>
    <numFmt numFmtId="200" formatCode="0.0"/>
    <numFmt numFmtId="203" formatCode="#,##0.0"/>
    <numFmt numFmtId="206" formatCode="dd/mmm/yyyy"/>
    <numFmt numFmtId="213" formatCode="0.0%"/>
    <numFmt numFmtId="214" formatCode="d/mmmm/yyyy"/>
  </numFmts>
  <fonts count="8">
    <font>
      <sz val="10"/>
      <name val="Arial"/>
    </font>
    <font>
      <sz val="10"/>
      <name val="Helv"/>
    </font>
    <font>
      <sz val="8"/>
      <name val="Arial"/>
    </font>
    <font>
      <sz val="1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94" fontId="1" fillId="0" borderId="0"/>
  </cellStyleXfs>
  <cellXfs count="24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quotePrefix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quotePrefix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200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</xf>
    <xf numFmtId="203" fontId="3" fillId="3" borderId="0" xfId="0" applyNumberFormat="1" applyFont="1" applyFill="1" applyBorder="1" applyAlignment="1" applyProtection="1">
      <alignment horizontal="left" vertical="center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200" fontId="3" fillId="3" borderId="4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3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3" fillId="2" borderId="0" xfId="0" quotePrefix="1" applyFont="1" applyFill="1" applyBorder="1" applyAlignment="1" applyProtection="1">
      <alignment horizontal="left" vertical="center"/>
    </xf>
    <xf numFmtId="200" fontId="3" fillId="3" borderId="0" xfId="0" applyNumberFormat="1" applyFont="1" applyFill="1" applyBorder="1" applyAlignment="1" applyProtection="1">
      <alignment horizontal="left" vertical="center"/>
    </xf>
    <xf numFmtId="200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/>
    </xf>
    <xf numFmtId="200" fontId="3" fillId="2" borderId="0" xfId="0" applyNumberFormat="1" applyFont="1" applyFill="1" applyBorder="1" applyAlignment="1" applyProtection="1">
      <alignment horizontal="left" vertical="center"/>
    </xf>
    <xf numFmtId="200" fontId="3" fillId="3" borderId="0" xfId="0" quotePrefix="1" applyNumberFormat="1" applyFont="1" applyFill="1" applyBorder="1" applyAlignment="1" applyProtection="1">
      <alignment horizontal="left" vertical="center"/>
    </xf>
    <xf numFmtId="213" fontId="3" fillId="3" borderId="0" xfId="0" applyNumberFormat="1" applyFont="1" applyFill="1" applyBorder="1" applyAlignment="1" applyProtection="1">
      <alignment horizontal="left" vertical="center"/>
    </xf>
    <xf numFmtId="203" fontId="3" fillId="3" borderId="0" xfId="0" quotePrefix="1" applyNumberFormat="1" applyFont="1" applyFill="1" applyBorder="1" applyAlignment="1" applyProtection="1">
      <alignment horizontal="left" vertical="center"/>
    </xf>
    <xf numFmtId="195" fontId="3" fillId="3" borderId="0" xfId="0" quotePrefix="1" applyNumberFormat="1" applyFont="1" applyFill="1" applyBorder="1" applyAlignment="1" applyProtection="1">
      <alignment horizontal="left" vertical="center"/>
    </xf>
    <xf numFmtId="195" fontId="3" fillId="3" borderId="0" xfId="0" applyNumberFormat="1" applyFont="1" applyFill="1" applyBorder="1" applyAlignment="1" applyProtection="1">
      <alignment horizontal="left" vertical="center"/>
    </xf>
    <xf numFmtId="200" fontId="5" fillId="3" borderId="0" xfId="0" applyNumberFormat="1" applyFont="1" applyFill="1" applyBorder="1" applyAlignment="1" applyProtection="1">
      <alignment horizontal="left" vertical="center"/>
    </xf>
    <xf numFmtId="19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8" xfId="0" quotePrefix="1" applyFont="1" applyFill="1" applyBorder="1" applyAlignment="1" applyProtection="1">
      <alignment horizontal="left" vertical="center"/>
    </xf>
    <xf numFmtId="0" fontId="3" fillId="3" borderId="9" xfId="0" quotePrefix="1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200" fontId="3" fillId="3" borderId="4" xfId="0" applyNumberFormat="1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200" fontId="5" fillId="3" borderId="4" xfId="0" applyNumberFormat="1" applyFont="1" applyFill="1" applyBorder="1" applyAlignment="1" applyProtection="1">
      <alignment horizontal="left" vertical="center"/>
    </xf>
    <xf numFmtId="200" fontId="5" fillId="2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200" fontId="3" fillId="4" borderId="3" xfId="0" applyNumberFormat="1" applyFont="1" applyFill="1" applyBorder="1" applyAlignment="1" applyProtection="1">
      <alignment horizontal="center" vertical="center"/>
      <protection locked="0"/>
    </xf>
    <xf numFmtId="200" fontId="3" fillId="4" borderId="5" xfId="0" applyNumberFormat="1" applyFont="1" applyFill="1" applyBorder="1" applyAlignment="1" applyProtection="1">
      <alignment horizontal="center" vertical="center"/>
      <protection locked="0"/>
    </xf>
    <xf numFmtId="200" fontId="3" fillId="4" borderId="4" xfId="0" applyNumberFormat="1" applyFont="1" applyFill="1" applyBorder="1" applyAlignment="1" applyProtection="1">
      <alignment horizontal="center" vertical="center"/>
      <protection locked="0"/>
    </xf>
    <xf numFmtId="20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left" vertical="center"/>
    </xf>
    <xf numFmtId="0" fontId="3" fillId="3" borderId="6" xfId="0" quotePrefix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0" fontId="3" fillId="5" borderId="0" xfId="0" applyFont="1" applyFill="1" applyBorder="1" applyAlignment="1" applyProtection="1">
      <alignment horizontal="left" vertical="center"/>
    </xf>
    <xf numFmtId="0" fontId="3" fillId="5" borderId="6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 vertical="center"/>
    </xf>
    <xf numFmtId="194" fontId="3" fillId="4" borderId="0" xfId="1" applyFont="1" applyFill="1" applyBorder="1" applyAlignment="1" applyProtection="1">
      <alignment horizontal="left" vertical="center"/>
      <protection locked="0"/>
    </xf>
    <xf numFmtId="200" fontId="5" fillId="3" borderId="10" xfId="0" applyNumberFormat="1" applyFont="1" applyFill="1" applyBorder="1" applyAlignment="1" applyProtection="1">
      <alignment horizontal="left" vertical="center"/>
    </xf>
    <xf numFmtId="200" fontId="5" fillId="3" borderId="11" xfId="0" quotePrefix="1" applyNumberFormat="1" applyFont="1" applyFill="1" applyBorder="1" applyAlignment="1" applyProtection="1">
      <alignment horizontal="left" vertical="center"/>
    </xf>
    <xf numFmtId="200" fontId="3" fillId="3" borderId="6" xfId="0" applyNumberFormat="1" applyFont="1" applyFill="1" applyBorder="1" applyAlignment="1" applyProtection="1">
      <alignment horizontal="left" vertical="center"/>
    </xf>
    <xf numFmtId="195" fontId="3" fillId="2" borderId="0" xfId="0" applyNumberFormat="1" applyFont="1" applyFill="1" applyBorder="1" applyAlignment="1" applyProtection="1">
      <alignment horizontal="left"/>
    </xf>
    <xf numFmtId="196" fontId="3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197" fontId="3" fillId="2" borderId="0" xfId="0" applyNumberFormat="1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/>
    </xf>
    <xf numFmtId="196" fontId="3" fillId="6" borderId="0" xfId="0" applyNumberFormat="1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196" fontId="3" fillId="7" borderId="0" xfId="0" applyNumberFormat="1" applyFont="1" applyFill="1" applyBorder="1" applyAlignment="1" applyProtection="1">
      <alignment horizontal="left"/>
    </xf>
    <xf numFmtId="195" fontId="3" fillId="3" borderId="0" xfId="0" applyNumberFormat="1" applyFont="1" applyFill="1" applyBorder="1" applyAlignment="1" applyProtection="1">
      <alignment horizontal="left"/>
    </xf>
    <xf numFmtId="196" fontId="3" fillId="3" borderId="0" xfId="0" applyNumberFormat="1" applyFont="1" applyFill="1" applyBorder="1" applyAlignment="1" applyProtection="1">
      <alignment horizontal="left"/>
    </xf>
    <xf numFmtId="195" fontId="3" fillId="6" borderId="0" xfId="0" applyNumberFormat="1" applyFont="1" applyFill="1" applyBorder="1" applyAlignment="1" applyProtection="1">
      <alignment horizontal="left"/>
    </xf>
    <xf numFmtId="194" fontId="3" fillId="3" borderId="0" xfId="0" applyNumberFormat="1" applyFont="1" applyFill="1" applyBorder="1" applyAlignment="1" applyProtection="1">
      <alignment horizontal="left"/>
    </xf>
    <xf numFmtId="0" fontId="3" fillId="7" borderId="0" xfId="0" quotePrefix="1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197" fontId="3" fillId="3" borderId="4" xfId="0" applyNumberFormat="1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195" fontId="3" fillId="3" borderId="6" xfId="0" applyNumberFormat="1" applyFont="1" applyFill="1" applyBorder="1" applyAlignment="1" applyProtection="1">
      <alignment horizontal="left"/>
    </xf>
    <xf numFmtId="196" fontId="3" fillId="3" borderId="6" xfId="0" applyNumberFormat="1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left"/>
    </xf>
    <xf numFmtId="197" fontId="5" fillId="2" borderId="0" xfId="0" quotePrefix="1" applyNumberFormat="1" applyFont="1" applyFill="1" applyBorder="1" applyAlignment="1" applyProtection="1">
      <alignment horizontal="left"/>
    </xf>
    <xf numFmtId="198" fontId="5" fillId="2" borderId="0" xfId="0" applyNumberFormat="1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197" fontId="5" fillId="3" borderId="8" xfId="0" applyNumberFormat="1" applyFont="1" applyFill="1" applyBorder="1" applyAlignment="1" applyProtection="1">
      <alignment horizontal="center"/>
    </xf>
    <xf numFmtId="197" fontId="5" fillId="3" borderId="8" xfId="0" applyNumberFormat="1" applyFont="1" applyFill="1" applyBorder="1" applyAlignment="1" applyProtection="1">
      <alignment horizontal="left"/>
    </xf>
    <xf numFmtId="197" fontId="5" fillId="3" borderId="9" xfId="0" applyNumberFormat="1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196" fontId="5" fillId="3" borderId="6" xfId="0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196" fontId="5" fillId="3" borderId="6" xfId="0" applyNumberFormat="1" applyFont="1" applyFill="1" applyBorder="1" applyAlignment="1" applyProtection="1">
      <alignment horizontal="left"/>
    </xf>
    <xf numFmtId="195" fontId="3" fillId="3" borderId="8" xfId="0" applyNumberFormat="1" applyFont="1" applyFill="1" applyBorder="1" applyAlignment="1" applyProtection="1">
      <alignment horizontal="left"/>
    </xf>
    <xf numFmtId="196" fontId="3" fillId="3" borderId="8" xfId="0" applyNumberFormat="1" applyFont="1" applyFill="1" applyBorder="1" applyAlignment="1" applyProtection="1">
      <alignment horizontal="left"/>
    </xf>
    <xf numFmtId="194" fontId="3" fillId="3" borderId="4" xfId="0" applyNumberFormat="1" applyFont="1" applyFill="1" applyBorder="1" applyAlignment="1" applyProtection="1">
      <alignment horizontal="left"/>
    </xf>
    <xf numFmtId="0" fontId="5" fillId="7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195" fontId="3" fillId="2" borderId="0" xfId="0" applyNumberFormat="1" applyFont="1" applyFill="1" applyBorder="1" applyProtection="1"/>
    <xf numFmtId="196" fontId="3" fillId="2" borderId="0" xfId="0" applyNumberFormat="1" applyFont="1" applyFill="1" applyBorder="1" applyProtection="1"/>
    <xf numFmtId="198" fontId="5" fillId="2" borderId="0" xfId="0" applyNumberFormat="1" applyFont="1" applyFill="1" applyBorder="1" applyProtection="1"/>
    <xf numFmtId="0" fontId="3" fillId="3" borderId="0" xfId="0" applyFont="1" applyFill="1" applyBorder="1" applyProtection="1"/>
    <xf numFmtId="0" fontId="6" fillId="3" borderId="0" xfId="0" applyFont="1" applyFill="1" applyBorder="1" applyProtection="1"/>
    <xf numFmtId="0" fontId="3" fillId="3" borderId="0" xfId="0" quotePrefix="1" applyFont="1" applyFill="1" applyBorder="1" applyAlignment="1" applyProtection="1">
      <alignment horizontal="left"/>
    </xf>
    <xf numFmtId="197" fontId="3" fillId="3" borderId="0" xfId="0" applyNumberFormat="1" applyFont="1" applyFill="1" applyBorder="1" applyProtection="1"/>
    <xf numFmtId="197" fontId="3" fillId="3" borderId="0" xfId="0" applyNumberFormat="1" applyFont="1" applyFill="1" applyBorder="1" applyAlignment="1" applyProtection="1">
      <alignment horizontal="right"/>
    </xf>
    <xf numFmtId="197" fontId="3" fillId="2" borderId="0" xfId="0" applyNumberFormat="1" applyFont="1" applyFill="1" applyBorder="1" applyProtection="1"/>
    <xf numFmtId="197" fontId="6" fillId="2" borderId="0" xfId="0" applyNumberFormat="1" applyFont="1" applyFill="1" applyBorder="1" applyProtection="1"/>
    <xf numFmtId="196" fontId="3" fillId="3" borderId="0" xfId="0" applyNumberFormat="1" applyFont="1" applyFill="1" applyBorder="1" applyProtection="1"/>
    <xf numFmtId="0" fontId="5" fillId="7" borderId="0" xfId="0" applyFont="1" applyFill="1" applyBorder="1" applyProtection="1"/>
    <xf numFmtId="0" fontId="5" fillId="3" borderId="0" xfId="0" applyFont="1" applyFill="1" applyBorder="1" applyProtection="1"/>
    <xf numFmtId="203" fontId="3" fillId="3" borderId="0" xfId="0" applyNumberFormat="1" applyFont="1" applyFill="1" applyBorder="1" applyAlignment="1" applyProtection="1"/>
    <xf numFmtId="203" fontId="3" fillId="3" borderId="0" xfId="0" applyNumberFormat="1" applyFont="1" applyFill="1" applyBorder="1" applyAlignment="1" applyProtection="1">
      <alignment horizontal="right"/>
    </xf>
    <xf numFmtId="203" fontId="3" fillId="3" borderId="0" xfId="0" applyNumberFormat="1" applyFont="1" applyFill="1" applyBorder="1" applyProtection="1"/>
    <xf numFmtId="203" fontId="6" fillId="3" borderId="0" xfId="0" applyNumberFormat="1" applyFont="1" applyFill="1" applyBorder="1" applyProtection="1"/>
    <xf numFmtId="0" fontId="3" fillId="7" borderId="0" xfId="0" applyFont="1" applyFill="1" applyBorder="1" applyProtection="1"/>
    <xf numFmtId="196" fontId="3" fillId="7" borderId="0" xfId="0" applyNumberFormat="1" applyFont="1" applyFill="1" applyBorder="1" applyProtection="1"/>
    <xf numFmtId="196" fontId="5" fillId="3" borderId="0" xfId="0" applyNumberFormat="1" applyFont="1" applyFill="1" applyBorder="1" applyProtection="1"/>
    <xf numFmtId="203" fontId="5" fillId="3" borderId="0" xfId="0" applyNumberFormat="1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196" fontId="5" fillId="7" borderId="0" xfId="0" applyNumberFormat="1" applyFont="1" applyFill="1" applyBorder="1" applyProtection="1"/>
    <xf numFmtId="0" fontId="3" fillId="3" borderId="2" xfId="0" applyFont="1" applyFill="1" applyBorder="1" applyProtection="1"/>
    <xf numFmtId="0" fontId="3" fillId="3" borderId="8" xfId="0" applyFont="1" applyFill="1" applyBorder="1" applyProtection="1"/>
    <xf numFmtId="0" fontId="6" fillId="3" borderId="8" xfId="0" applyFont="1" applyFill="1" applyBorder="1" applyProtection="1"/>
    <xf numFmtId="0" fontId="3" fillId="3" borderId="9" xfId="0" applyFont="1" applyFill="1" applyBorder="1" applyProtection="1"/>
    <xf numFmtId="0" fontId="3" fillId="3" borderId="3" xfId="0" applyFont="1" applyFill="1" applyBorder="1" applyProtection="1"/>
    <xf numFmtId="0" fontId="3" fillId="3" borderId="4" xfId="0" applyFont="1" applyFill="1" applyBorder="1" applyProtection="1"/>
    <xf numFmtId="0" fontId="3" fillId="3" borderId="5" xfId="0" applyFont="1" applyFill="1" applyBorder="1" applyProtection="1"/>
    <xf numFmtId="0" fontId="3" fillId="3" borderId="6" xfId="0" applyFont="1" applyFill="1" applyBorder="1" applyProtection="1"/>
    <xf numFmtId="195" fontId="3" fillId="3" borderId="6" xfId="0" applyNumberFormat="1" applyFont="1" applyFill="1" applyBorder="1" applyProtection="1"/>
    <xf numFmtId="196" fontId="3" fillId="3" borderId="6" xfId="0" applyNumberFormat="1" applyFont="1" applyFill="1" applyBorder="1" applyProtection="1"/>
    <xf numFmtId="203" fontId="3" fillId="3" borderId="6" xfId="0" applyNumberFormat="1" applyFont="1" applyFill="1" applyBorder="1" applyProtection="1"/>
    <xf numFmtId="0" fontId="3" fillId="3" borderId="7" xfId="0" applyFont="1" applyFill="1" applyBorder="1" applyProtection="1"/>
    <xf numFmtId="195" fontId="3" fillId="3" borderId="4" xfId="0" applyNumberFormat="1" applyFont="1" applyFill="1" applyBorder="1" applyProtection="1"/>
    <xf numFmtId="195" fontId="6" fillId="3" borderId="4" xfId="0" applyNumberFormat="1" applyFont="1" applyFill="1" applyBorder="1" applyProtection="1"/>
    <xf numFmtId="195" fontId="3" fillId="3" borderId="7" xfId="0" applyNumberFormat="1" applyFont="1" applyFill="1" applyBorder="1" applyProtection="1"/>
    <xf numFmtId="200" fontId="3" fillId="4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10" xfId="0" applyFont="1" applyFill="1" applyBorder="1" applyAlignment="1" applyProtection="1">
      <alignment horizontal="right" vertical="center"/>
    </xf>
    <xf numFmtId="3" fontId="3" fillId="3" borderId="12" xfId="0" applyNumberFormat="1" applyFont="1" applyFill="1" applyBorder="1" applyAlignment="1" applyProtection="1">
      <alignment horizontal="right" vertical="center"/>
    </xf>
    <xf numFmtId="0" fontId="3" fillId="3" borderId="11" xfId="0" applyFont="1" applyFill="1" applyBorder="1" applyAlignment="1" applyProtection="1">
      <alignment horizontal="right" vertical="center"/>
    </xf>
    <xf numFmtId="3" fontId="3" fillId="4" borderId="0" xfId="0" applyNumberFormat="1" applyFont="1" applyFill="1" applyBorder="1" applyAlignment="1" applyProtection="1">
      <alignment horizontal="right" vertical="center"/>
      <protection locked="0"/>
    </xf>
    <xf numFmtId="3" fontId="5" fillId="3" borderId="0" xfId="0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</xf>
    <xf numFmtId="3" fontId="3" fillId="3" borderId="0" xfId="0" quotePrefix="1" applyNumberFormat="1" applyFont="1" applyFill="1" applyBorder="1" applyAlignment="1" applyProtection="1">
      <alignment horizontal="right" vertical="center"/>
    </xf>
    <xf numFmtId="200" fontId="3" fillId="3" borderId="0" xfId="0" applyNumberFormat="1" applyFont="1" applyFill="1" applyBorder="1" applyAlignment="1" applyProtection="1">
      <alignment horizontal="right" vertical="center"/>
    </xf>
    <xf numFmtId="213" fontId="3" fillId="4" borderId="0" xfId="0" applyNumberFormat="1" applyFont="1" applyFill="1" applyBorder="1" applyAlignment="1" applyProtection="1">
      <alignment horizontal="right" vertical="center"/>
      <protection locked="0"/>
    </xf>
    <xf numFmtId="213" fontId="3" fillId="4" borderId="0" xfId="0" quotePrefix="1" applyNumberFormat="1" applyFont="1" applyFill="1" applyBorder="1" applyAlignment="1" applyProtection="1">
      <alignment horizontal="right" vertical="center"/>
      <protection locked="0"/>
    </xf>
    <xf numFmtId="213" fontId="3" fillId="3" borderId="0" xfId="0" applyNumberFormat="1" applyFont="1" applyFill="1" applyBorder="1" applyAlignment="1" applyProtection="1">
      <alignment horizontal="right" vertical="center"/>
    </xf>
    <xf numFmtId="200" fontId="3" fillId="4" borderId="0" xfId="0" quotePrefix="1" applyNumberFormat="1" applyFont="1" applyFill="1" applyBorder="1" applyAlignment="1" applyProtection="1">
      <alignment horizontal="right" vertical="center"/>
      <protection locked="0"/>
    </xf>
    <xf numFmtId="203" fontId="3" fillId="3" borderId="0" xfId="0" applyNumberFormat="1" applyFont="1" applyFill="1" applyBorder="1" applyAlignment="1" applyProtection="1">
      <alignment horizontal="right" vertical="center"/>
    </xf>
    <xf numFmtId="200" fontId="5" fillId="3" borderId="0" xfId="0" applyNumberFormat="1" applyFont="1" applyFill="1" applyBorder="1" applyAlignment="1" applyProtection="1">
      <alignment horizontal="right" vertical="center"/>
    </xf>
    <xf numFmtId="3" fontId="3" fillId="3" borderId="0" xfId="0" applyNumberFormat="1" applyFont="1" applyFill="1" applyBorder="1" applyAlignment="1" applyProtection="1">
      <alignment horizontal="right" vertical="center"/>
    </xf>
    <xf numFmtId="1" fontId="3" fillId="3" borderId="0" xfId="0" quotePrefix="1" applyNumberFormat="1" applyFont="1" applyFill="1" applyBorder="1" applyAlignment="1" applyProtection="1">
      <alignment horizontal="right" vertical="center"/>
    </xf>
    <xf numFmtId="3" fontId="5" fillId="3" borderId="12" xfId="0" quotePrefix="1" applyNumberFormat="1" applyFont="1" applyFill="1" applyBorder="1" applyAlignment="1" applyProtection="1">
      <alignment horizontal="right" vertical="center"/>
    </xf>
    <xf numFmtId="200" fontId="5" fillId="4" borderId="0" xfId="0" applyNumberFormat="1" applyFont="1" applyFill="1" applyBorder="1" applyAlignment="1" applyProtection="1">
      <alignment horizontal="right" vertical="center"/>
      <protection locked="0"/>
    </xf>
    <xf numFmtId="4" fontId="3" fillId="4" borderId="0" xfId="0" applyNumberFormat="1" applyFont="1" applyFill="1" applyBorder="1" applyAlignment="1" applyProtection="1">
      <alignment horizontal="right" vertical="center"/>
      <protection locked="0"/>
    </xf>
    <xf numFmtId="2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2" fontId="3" fillId="3" borderId="0" xfId="0" applyNumberFormat="1" applyFont="1" applyFill="1" applyBorder="1" applyAlignment="1" applyProtection="1">
      <alignment horizontal="left" vertical="center"/>
    </xf>
    <xf numFmtId="203" fontId="3" fillId="4" borderId="0" xfId="0" applyNumberFormat="1" applyFont="1" applyFill="1" applyBorder="1" applyAlignment="1" applyProtection="1">
      <alignment horizontal="right" vertical="center"/>
      <protection locked="0"/>
    </xf>
    <xf numFmtId="3" fontId="3" fillId="4" borderId="0" xfId="0" applyNumberFormat="1" applyFont="1" applyFill="1" applyBorder="1" applyAlignment="1" applyProtection="1">
      <alignment horizontal="right" vertical="center"/>
    </xf>
    <xf numFmtId="3" fontId="3" fillId="3" borderId="0" xfId="0" applyNumberFormat="1" applyFont="1" applyFill="1" applyBorder="1" applyAlignment="1" applyProtection="1">
      <alignment horizontal="right" vertical="center"/>
      <protection locked="0"/>
    </xf>
    <xf numFmtId="195" fontId="3" fillId="8" borderId="0" xfId="0" applyNumberFormat="1" applyFont="1" applyFill="1" applyBorder="1" applyAlignment="1" applyProtection="1">
      <alignment horizontal="left"/>
    </xf>
    <xf numFmtId="196" fontId="3" fillId="8" borderId="0" xfId="0" applyNumberFormat="1" applyFont="1" applyFill="1" applyBorder="1" applyAlignment="1" applyProtection="1">
      <alignment horizontal="left"/>
    </xf>
    <xf numFmtId="195" fontId="3" fillId="9" borderId="0" xfId="0" applyNumberFormat="1" applyFont="1" applyFill="1" applyBorder="1" applyAlignment="1" applyProtection="1">
      <alignment horizontal="left"/>
    </xf>
    <xf numFmtId="196" fontId="3" fillId="9" borderId="0" xfId="0" applyNumberFormat="1" applyFont="1" applyFill="1" applyBorder="1" applyAlignment="1" applyProtection="1">
      <alignment horizontal="left"/>
    </xf>
    <xf numFmtId="0" fontId="3" fillId="8" borderId="2" xfId="0" applyFont="1" applyFill="1" applyBorder="1" applyAlignment="1" applyProtection="1">
      <alignment horizontal="left"/>
    </xf>
    <xf numFmtId="195" fontId="3" fillId="8" borderId="8" xfId="0" applyNumberFormat="1" applyFont="1" applyFill="1" applyBorder="1" applyAlignment="1" applyProtection="1">
      <alignment horizontal="left"/>
    </xf>
    <xf numFmtId="0" fontId="3" fillId="8" borderId="8" xfId="0" applyFont="1" applyFill="1" applyBorder="1" applyAlignment="1" applyProtection="1">
      <alignment horizontal="left"/>
    </xf>
    <xf numFmtId="196" fontId="3" fillId="8" borderId="8" xfId="0" applyNumberFormat="1" applyFont="1" applyFill="1" applyBorder="1" applyAlignment="1" applyProtection="1">
      <alignment horizontal="left"/>
    </xf>
    <xf numFmtId="0" fontId="3" fillId="8" borderId="9" xfId="0" applyFont="1" applyFill="1" applyBorder="1" applyAlignment="1" applyProtection="1">
      <alignment horizontal="left"/>
    </xf>
    <xf numFmtId="0" fontId="3" fillId="8" borderId="3" xfId="0" applyFont="1" applyFill="1" applyBorder="1" applyAlignment="1" applyProtection="1">
      <alignment horizontal="left"/>
    </xf>
    <xf numFmtId="0" fontId="3" fillId="8" borderId="0" xfId="0" applyFont="1" applyFill="1" applyBorder="1" applyAlignment="1" applyProtection="1">
      <alignment horizontal="left"/>
    </xf>
    <xf numFmtId="0" fontId="3" fillId="8" borderId="4" xfId="0" applyFont="1" applyFill="1" applyBorder="1" applyAlignment="1" applyProtection="1">
      <alignment horizontal="left"/>
    </xf>
    <xf numFmtId="0" fontId="3" fillId="8" borderId="5" xfId="0" applyFont="1" applyFill="1" applyBorder="1" applyAlignment="1" applyProtection="1">
      <alignment horizontal="left"/>
    </xf>
    <xf numFmtId="195" fontId="3" fillId="8" borderId="6" xfId="0" applyNumberFormat="1" applyFont="1" applyFill="1" applyBorder="1" applyAlignment="1" applyProtection="1">
      <alignment horizontal="left"/>
    </xf>
    <xf numFmtId="0" fontId="3" fillId="8" borderId="6" xfId="0" applyFont="1" applyFill="1" applyBorder="1" applyAlignment="1" applyProtection="1">
      <alignment horizontal="left"/>
    </xf>
    <xf numFmtId="196" fontId="3" fillId="8" borderId="6" xfId="0" applyNumberFormat="1" applyFont="1" applyFill="1" applyBorder="1" applyAlignment="1" applyProtection="1">
      <alignment horizontal="left"/>
    </xf>
    <xf numFmtId="0" fontId="3" fillId="8" borderId="7" xfId="0" applyFont="1" applyFill="1" applyBorder="1" applyAlignment="1" applyProtection="1">
      <alignment horizontal="left"/>
    </xf>
    <xf numFmtId="203" fontId="3" fillId="8" borderId="0" xfId="0" applyNumberFormat="1" applyFont="1" applyFill="1" applyBorder="1" applyAlignment="1" applyProtection="1">
      <alignment horizontal="left"/>
    </xf>
    <xf numFmtId="203" fontId="3" fillId="9" borderId="0" xfId="0" applyNumberFormat="1" applyFont="1" applyFill="1" applyBorder="1" applyProtection="1"/>
    <xf numFmtId="195" fontId="5" fillId="9" borderId="0" xfId="0" applyNumberFormat="1" applyFont="1" applyFill="1" applyBorder="1" applyProtection="1"/>
    <xf numFmtId="203" fontId="5" fillId="9" borderId="0" xfId="0" applyNumberFormat="1" applyFont="1" applyFill="1" applyBorder="1" applyProtection="1"/>
    <xf numFmtId="0" fontId="3" fillId="4" borderId="0" xfId="0" applyFont="1" applyFill="1" applyBorder="1" applyAlignment="1" applyProtection="1">
      <alignment horizontal="left" vertical="center"/>
      <protection locked="0"/>
    </xf>
    <xf numFmtId="206" fontId="3" fillId="4" borderId="0" xfId="0" applyNumberFormat="1" applyFont="1" applyFill="1" applyBorder="1" applyAlignment="1" applyProtection="1">
      <alignment horizontal="left" vertical="center"/>
      <protection locked="0"/>
    </xf>
    <xf numFmtId="0" fontId="5" fillId="3" borderId="0" xfId="0" quotePrefix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quotePrefix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/>
    </xf>
    <xf numFmtId="0" fontId="3" fillId="3" borderId="0" xfId="0" quotePrefix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5" xfId="0" quotePrefix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214" fontId="3" fillId="3" borderId="0" xfId="0" applyNumberFormat="1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95" fontId="3" fillId="7" borderId="0" xfId="0" applyNumberFormat="1" applyFont="1" applyFill="1" applyBorder="1" applyAlignment="1" applyProtection="1"/>
    <xf numFmtId="0" fontId="3" fillId="3" borderId="0" xfId="0" applyFont="1" applyFill="1" applyBorder="1" applyAlignment="1"/>
  </cellXfs>
  <cellStyles count="2">
    <cellStyle name="Standaard" xfId="0" builtinId="0"/>
    <cellStyle name="Standaard_A (6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21</xdr:row>
      <xdr:rowOff>0</xdr:rowOff>
    </xdr:from>
    <xdr:to>
      <xdr:col>10</xdr:col>
      <xdr:colOff>114300</xdr:colOff>
      <xdr:row>29</xdr:row>
      <xdr:rowOff>165100</xdr:rowOff>
    </xdr:to>
    <xdr:pic>
      <xdr:nvPicPr>
        <xdr:cNvPr id="1027" name="Picture 3" descr="Horeca Support">
          <a:extLst>
            <a:ext uri="{FF2B5EF4-FFF2-40B4-BE49-F238E27FC236}">
              <a16:creationId xmlns:a16="http://schemas.microsoft.com/office/drawing/2014/main" id="{711EF664-06BE-764D-B414-7514E52C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467100"/>
          <a:ext cx="70739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34"/>
  <sheetViews>
    <sheetView tabSelected="1" workbookViewId="0">
      <selection activeCell="M24" sqref="M24"/>
    </sheetView>
  </sheetViews>
  <sheetFormatPr baseColWidth="10" defaultColWidth="9.1640625" defaultRowHeight="13.5" customHeight="1"/>
  <cols>
    <col min="1" max="16384" width="9.1640625" style="1"/>
  </cols>
  <sheetData>
    <row r="1" spans="1:1" ht="13.5" customHeight="1">
      <c r="A1" s="5" t="s">
        <v>9</v>
      </c>
    </row>
    <row r="2" spans="1:1" ht="13.5" customHeight="1">
      <c r="A2" s="5"/>
    </row>
    <row r="3" spans="1:1" ht="13.5" customHeight="1">
      <c r="A3" s="2" t="s">
        <v>26</v>
      </c>
    </row>
    <row r="4" spans="1:1" ht="13.5" customHeight="1">
      <c r="A4" s="2" t="s">
        <v>27</v>
      </c>
    </row>
    <row r="5" spans="1:1" ht="13.5" customHeight="1">
      <c r="A5" s="2"/>
    </row>
    <row r="6" spans="1:1" ht="13.5" customHeight="1">
      <c r="A6" s="2" t="s">
        <v>10</v>
      </c>
    </row>
    <row r="7" spans="1:1" ht="13.5" customHeight="1">
      <c r="A7" s="2" t="s">
        <v>80</v>
      </c>
    </row>
    <row r="8" spans="1:1" ht="13.5" customHeight="1">
      <c r="A8" s="2" t="s">
        <v>11</v>
      </c>
    </row>
    <row r="9" spans="1:1" ht="13.5" customHeight="1">
      <c r="A9" s="2" t="s">
        <v>12</v>
      </c>
    </row>
    <row r="10" spans="1:1" ht="13.5" customHeight="1">
      <c r="A10" s="2" t="s">
        <v>13</v>
      </c>
    </row>
    <row r="11" spans="1:1" ht="13.5" customHeight="1">
      <c r="A11" s="2" t="s">
        <v>14</v>
      </c>
    </row>
    <row r="12" spans="1:1" ht="13.5" customHeight="1">
      <c r="A12" s="2" t="s">
        <v>15</v>
      </c>
    </row>
    <row r="13" spans="1:1" ht="13.5" customHeight="1">
      <c r="A13" s="2" t="s">
        <v>16</v>
      </c>
    </row>
    <row r="14" spans="1:1" ht="13.5" customHeight="1">
      <c r="A14" s="2" t="s">
        <v>17</v>
      </c>
    </row>
    <row r="15" spans="1:1" ht="13.5" customHeight="1">
      <c r="A15" s="2" t="s">
        <v>18</v>
      </c>
    </row>
    <row r="16" spans="1:1" ht="13.5" customHeight="1">
      <c r="A16" s="2" t="s">
        <v>19</v>
      </c>
    </row>
    <row r="17" spans="1:1" ht="13.5" customHeight="1">
      <c r="A17" s="2"/>
    </row>
    <row r="18" spans="1:1" ht="13.5" customHeight="1">
      <c r="A18" s="2" t="s">
        <v>20</v>
      </c>
    </row>
    <row r="19" spans="1:1" ht="13.5" customHeight="1">
      <c r="A19" s="2"/>
    </row>
    <row r="20" spans="1:1" ht="13.5" customHeight="1">
      <c r="A20" s="2" t="s">
        <v>21</v>
      </c>
    </row>
    <row r="21" spans="1:1" ht="13.5" customHeight="1">
      <c r="A21" s="2" t="s">
        <v>22</v>
      </c>
    </row>
    <row r="22" spans="1:1" ht="13.5" customHeight="1">
      <c r="A22" s="2"/>
    </row>
    <row r="23" spans="1:1" ht="13.5" customHeight="1">
      <c r="A23" s="2"/>
    </row>
    <row r="24" spans="1:1" ht="13.5" customHeight="1">
      <c r="A24" s="2"/>
    </row>
    <row r="25" spans="1:1" ht="13.5" customHeight="1">
      <c r="A25" s="2"/>
    </row>
    <row r="26" spans="1:1" ht="13.5" customHeight="1">
      <c r="A26" s="2"/>
    </row>
    <row r="27" spans="1:1" ht="13.5" customHeight="1">
      <c r="A27" s="2"/>
    </row>
    <row r="28" spans="1:1" ht="13.5" customHeight="1">
      <c r="A28" s="2"/>
    </row>
    <row r="29" spans="1:1" ht="13.5" customHeight="1">
      <c r="A29" s="2"/>
    </row>
    <row r="30" spans="1:1" ht="13.5" customHeight="1">
      <c r="A30" s="2"/>
    </row>
    <row r="31" spans="1:1" ht="13.5" customHeight="1">
      <c r="A31" s="3"/>
    </row>
    <row r="32" spans="1:1" ht="10.5" customHeight="1">
      <c r="A32" s="4" t="s">
        <v>23</v>
      </c>
    </row>
    <row r="33" spans="1:1" ht="10.5" customHeight="1">
      <c r="A33" s="4" t="s">
        <v>24</v>
      </c>
    </row>
    <row r="34" spans="1:1" ht="10.5" customHeight="1">
      <c r="A34" s="4" t="s">
        <v>25</v>
      </c>
    </row>
  </sheetData>
  <sheetProtection password="82C9" sheet="1" objects="1" scenarios="1"/>
  <phoneticPr fontId="2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8"/>
  </sheetPr>
  <dimension ref="A1:U176"/>
  <sheetViews>
    <sheetView showZeros="0" workbookViewId="0">
      <selection activeCell="O6" sqref="O6"/>
    </sheetView>
  </sheetViews>
  <sheetFormatPr baseColWidth="10" defaultColWidth="9.1640625" defaultRowHeight="13.5" customHeight="1"/>
  <cols>
    <col min="1" max="1" width="2.6640625" style="40" customWidth="1"/>
    <col min="2" max="2" width="4.6640625" style="72" customWidth="1"/>
    <col min="3" max="3" width="45.6640625" style="40" customWidth="1"/>
    <col min="4" max="4" width="3.6640625" style="40" customWidth="1"/>
    <col min="5" max="5" width="14.6640625" style="40" customWidth="1"/>
    <col min="6" max="6" width="1.6640625" style="40" customWidth="1"/>
    <col min="7" max="7" width="4.6640625" style="40" customWidth="1"/>
    <col min="8" max="8" width="1.6640625" style="40" customWidth="1"/>
    <col min="9" max="9" width="14.6640625" style="40" customWidth="1"/>
    <col min="10" max="10" width="1.6640625" style="40" customWidth="1"/>
    <col min="11" max="11" width="5.6640625" style="40" customWidth="1"/>
    <col min="12" max="12" width="2.6640625" style="40" customWidth="1"/>
    <col min="13" max="13" width="14.6640625" style="40" customWidth="1"/>
    <col min="14" max="14" width="1.6640625" style="40" customWidth="1"/>
    <col min="15" max="15" width="5.6640625" style="40" customWidth="1"/>
    <col min="16" max="16" width="2.5" style="40" customWidth="1"/>
    <col min="17" max="17" width="1.5" style="40" customWidth="1"/>
    <col min="18" max="18" width="6.6640625" style="40" customWidth="1"/>
    <col min="19" max="16384" width="9.1640625" style="40"/>
  </cols>
  <sheetData>
    <row r="1" spans="1:21" ht="13.5" customHeight="1" thickBot="1">
      <c r="A1" s="30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customHeight="1">
      <c r="A2" s="30"/>
      <c r="B2" s="1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3"/>
      <c r="Q2" s="30"/>
      <c r="R2" s="30"/>
      <c r="S2" s="30"/>
      <c r="T2" s="30"/>
      <c r="U2" s="30"/>
    </row>
    <row r="3" spans="1:21" ht="13.5" customHeight="1">
      <c r="A3" s="30"/>
      <c r="B3" s="20"/>
      <c r="C3" s="10" t="s">
        <v>143</v>
      </c>
      <c r="D3" s="12"/>
      <c r="E3" s="8" t="s">
        <v>36</v>
      </c>
      <c r="F3" s="11"/>
      <c r="G3" s="12"/>
      <c r="H3" s="12"/>
      <c r="I3" s="221" t="s">
        <v>37</v>
      </c>
      <c r="J3" s="221"/>
      <c r="K3" s="221"/>
      <c r="L3" s="12"/>
      <c r="M3" s="221" t="s">
        <v>38</v>
      </c>
      <c r="N3" s="221"/>
      <c r="O3" s="221"/>
      <c r="P3" s="55"/>
      <c r="Q3" s="30"/>
      <c r="R3" s="30"/>
      <c r="S3" s="30"/>
      <c r="T3" s="30"/>
      <c r="U3" s="30"/>
    </row>
    <row r="4" spans="1:21" ht="13.5" customHeight="1">
      <c r="A4" s="30"/>
      <c r="B4" s="20"/>
      <c r="C4" s="224" t="s">
        <v>32</v>
      </c>
      <c r="D4" s="12"/>
      <c r="E4" s="12"/>
      <c r="F4" s="12"/>
      <c r="G4" s="12"/>
      <c r="H4" s="12"/>
      <c r="I4" s="225" t="s">
        <v>92</v>
      </c>
      <c r="J4" s="225"/>
      <c r="K4" s="225"/>
      <c r="L4" s="12"/>
      <c r="M4" s="225" t="s">
        <v>92</v>
      </c>
      <c r="N4" s="225"/>
      <c r="O4" s="225"/>
      <c r="P4" s="55"/>
      <c r="Q4" s="30"/>
      <c r="R4" s="30"/>
      <c r="S4" s="30"/>
      <c r="T4" s="30"/>
      <c r="U4" s="30"/>
    </row>
    <row r="5" spans="1:21" ht="13.5" customHeight="1">
      <c r="A5" s="30"/>
      <c r="B5" s="20"/>
      <c r="C5" s="22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55"/>
      <c r="Q5" s="30"/>
      <c r="R5" s="30"/>
      <c r="S5" s="30"/>
      <c r="T5" s="30"/>
      <c r="U5" s="30"/>
    </row>
    <row r="6" spans="1:21" ht="13.5" customHeight="1">
      <c r="A6" s="30"/>
      <c r="B6" s="20">
        <v>1</v>
      </c>
      <c r="C6" s="15" t="s">
        <v>144</v>
      </c>
      <c r="D6" s="11"/>
      <c r="E6" s="172"/>
      <c r="F6" s="37"/>
      <c r="G6" s="12"/>
      <c r="H6" s="12"/>
      <c r="I6" s="183">
        <f t="shared" ref="I6:I20" si="0">+E6*(1+($K6/100))</f>
        <v>0</v>
      </c>
      <c r="J6" s="37"/>
      <c r="K6" s="168"/>
      <c r="L6" s="12"/>
      <c r="M6" s="183">
        <f t="shared" ref="M6:M20" si="1">+I6*(1+($O6/100))</f>
        <v>0</v>
      </c>
      <c r="N6" s="37"/>
      <c r="O6" s="168"/>
      <c r="P6" s="55"/>
      <c r="Q6" s="30"/>
      <c r="R6" s="30"/>
      <c r="S6" s="30"/>
      <c r="T6" s="30"/>
      <c r="U6" s="30"/>
    </row>
    <row r="7" spans="1:21" ht="13.5" customHeight="1">
      <c r="A7" s="30"/>
      <c r="B7" s="20">
        <v>2</v>
      </c>
      <c r="C7" s="15" t="s">
        <v>145</v>
      </c>
      <c r="D7" s="11"/>
      <c r="E7" s="172">
        <v>0</v>
      </c>
      <c r="F7" s="37"/>
      <c r="G7" s="12"/>
      <c r="H7" s="12"/>
      <c r="I7" s="183">
        <f t="shared" si="0"/>
        <v>0</v>
      </c>
      <c r="J7" s="37"/>
      <c r="K7" s="168">
        <v>0</v>
      </c>
      <c r="L7" s="12"/>
      <c r="M7" s="183">
        <f t="shared" si="1"/>
        <v>0</v>
      </c>
      <c r="N7" s="37"/>
      <c r="O7" s="168">
        <v>0</v>
      </c>
      <c r="P7" s="55"/>
      <c r="Q7" s="30"/>
      <c r="R7" s="30"/>
      <c r="S7" s="30"/>
      <c r="T7" s="30"/>
      <c r="U7" s="30"/>
    </row>
    <row r="8" spans="1:21" ht="13.5" customHeight="1">
      <c r="A8" s="30"/>
      <c r="B8" s="20">
        <v>3</v>
      </c>
      <c r="C8" s="15" t="s">
        <v>146</v>
      </c>
      <c r="D8" s="11"/>
      <c r="E8" s="172">
        <v>0</v>
      </c>
      <c r="F8" s="37"/>
      <c r="G8" s="12"/>
      <c r="H8" s="12"/>
      <c r="I8" s="183">
        <f t="shared" si="0"/>
        <v>0</v>
      </c>
      <c r="J8" s="37"/>
      <c r="K8" s="168">
        <v>0</v>
      </c>
      <c r="L8" s="12"/>
      <c r="M8" s="183">
        <f t="shared" si="1"/>
        <v>0</v>
      </c>
      <c r="N8" s="37"/>
      <c r="O8" s="168">
        <v>0</v>
      </c>
      <c r="P8" s="55"/>
      <c r="Q8" s="30"/>
      <c r="R8" s="30"/>
      <c r="S8" s="30"/>
      <c r="T8" s="30"/>
      <c r="U8" s="30"/>
    </row>
    <row r="9" spans="1:21" ht="13.5" customHeight="1">
      <c r="A9" s="30"/>
      <c r="B9" s="20">
        <v>4</v>
      </c>
      <c r="C9" s="15" t="s">
        <v>147</v>
      </c>
      <c r="D9" s="11"/>
      <c r="E9" s="172">
        <v>0</v>
      </c>
      <c r="F9" s="37"/>
      <c r="G9" s="12"/>
      <c r="H9" s="12"/>
      <c r="I9" s="183">
        <f t="shared" si="0"/>
        <v>0</v>
      </c>
      <c r="J9" s="37"/>
      <c r="K9" s="168">
        <v>0</v>
      </c>
      <c r="L9" s="12"/>
      <c r="M9" s="183">
        <f t="shared" si="1"/>
        <v>0</v>
      </c>
      <c r="N9" s="37"/>
      <c r="O9" s="168">
        <v>0</v>
      </c>
      <c r="P9" s="55"/>
      <c r="Q9" s="30"/>
      <c r="R9" s="30"/>
      <c r="S9" s="30"/>
      <c r="T9" s="30"/>
      <c r="U9" s="30"/>
    </row>
    <row r="10" spans="1:21" ht="13.5" customHeight="1">
      <c r="A10" s="30"/>
      <c r="B10" s="20">
        <v>5</v>
      </c>
      <c r="C10" s="15" t="s">
        <v>148</v>
      </c>
      <c r="D10" s="11"/>
      <c r="E10" s="172">
        <v>0</v>
      </c>
      <c r="F10" s="37"/>
      <c r="G10" s="12"/>
      <c r="H10" s="12"/>
      <c r="I10" s="183">
        <f t="shared" si="0"/>
        <v>0</v>
      </c>
      <c r="J10" s="37"/>
      <c r="K10" s="168">
        <v>0</v>
      </c>
      <c r="L10" s="12"/>
      <c r="M10" s="183">
        <f t="shared" si="1"/>
        <v>0</v>
      </c>
      <c r="N10" s="37"/>
      <c r="O10" s="168">
        <v>0</v>
      </c>
      <c r="P10" s="55"/>
      <c r="Q10" s="30"/>
      <c r="R10" s="30"/>
      <c r="S10" s="30"/>
      <c r="T10" s="30"/>
      <c r="U10" s="30"/>
    </row>
    <row r="11" spans="1:21" ht="13.5" customHeight="1">
      <c r="A11" s="30"/>
      <c r="B11" s="20">
        <v>6</v>
      </c>
      <c r="C11" s="15" t="s">
        <v>149</v>
      </c>
      <c r="D11" s="11"/>
      <c r="E11" s="172">
        <v>0</v>
      </c>
      <c r="F11" s="37"/>
      <c r="G11" s="12"/>
      <c r="H11" s="12"/>
      <c r="I11" s="183">
        <f t="shared" si="0"/>
        <v>0</v>
      </c>
      <c r="J11" s="37"/>
      <c r="K11" s="168">
        <v>0</v>
      </c>
      <c r="L11" s="12"/>
      <c r="M11" s="183">
        <f t="shared" si="1"/>
        <v>0</v>
      </c>
      <c r="N11" s="37"/>
      <c r="O11" s="168">
        <v>0</v>
      </c>
      <c r="P11" s="55"/>
      <c r="Q11" s="30"/>
      <c r="R11" s="30"/>
      <c r="S11" s="30"/>
      <c r="T11" s="30"/>
      <c r="U11" s="30"/>
    </row>
    <row r="12" spans="1:21" ht="13.5" customHeight="1">
      <c r="A12" s="30"/>
      <c r="B12" s="20">
        <v>7</v>
      </c>
      <c r="C12" s="15" t="s">
        <v>150</v>
      </c>
      <c r="D12" s="11"/>
      <c r="E12" s="172">
        <v>0</v>
      </c>
      <c r="F12" s="37"/>
      <c r="G12" s="12"/>
      <c r="H12" s="12"/>
      <c r="I12" s="183">
        <f t="shared" si="0"/>
        <v>0</v>
      </c>
      <c r="J12" s="37"/>
      <c r="K12" s="168">
        <v>0</v>
      </c>
      <c r="L12" s="12"/>
      <c r="M12" s="183">
        <f t="shared" si="1"/>
        <v>0</v>
      </c>
      <c r="N12" s="37"/>
      <c r="O12" s="168">
        <v>0</v>
      </c>
      <c r="P12" s="55"/>
      <c r="Q12" s="30"/>
      <c r="R12" s="30"/>
      <c r="S12" s="30"/>
      <c r="T12" s="30"/>
      <c r="U12" s="30"/>
    </row>
    <row r="13" spans="1:21" ht="13.5" customHeight="1">
      <c r="A13" s="30"/>
      <c r="B13" s="20">
        <v>8</v>
      </c>
      <c r="C13" s="15" t="s">
        <v>206</v>
      </c>
      <c r="D13" s="11"/>
      <c r="E13" s="172">
        <v>0</v>
      </c>
      <c r="F13" s="37"/>
      <c r="G13" s="12"/>
      <c r="H13" s="12"/>
      <c r="I13" s="183">
        <f t="shared" si="0"/>
        <v>0</v>
      </c>
      <c r="J13" s="37"/>
      <c r="K13" s="168">
        <v>0</v>
      </c>
      <c r="L13" s="12"/>
      <c r="M13" s="183">
        <f t="shared" si="1"/>
        <v>0</v>
      </c>
      <c r="N13" s="37"/>
      <c r="O13" s="168">
        <v>0</v>
      </c>
      <c r="P13" s="55"/>
      <c r="Q13" s="30"/>
      <c r="R13" s="30"/>
      <c r="S13" s="30"/>
      <c r="T13" s="30"/>
      <c r="U13" s="30"/>
    </row>
    <row r="14" spans="1:21" ht="13.5" customHeight="1">
      <c r="A14" s="30"/>
      <c r="B14" s="20">
        <v>9</v>
      </c>
      <c r="C14" s="15" t="s">
        <v>151</v>
      </c>
      <c r="D14" s="11"/>
      <c r="E14" s="172">
        <v>0</v>
      </c>
      <c r="F14" s="37"/>
      <c r="G14" s="12"/>
      <c r="H14" s="12"/>
      <c r="I14" s="183">
        <f t="shared" si="0"/>
        <v>0</v>
      </c>
      <c r="J14" s="37"/>
      <c r="K14" s="168">
        <v>0</v>
      </c>
      <c r="L14" s="12"/>
      <c r="M14" s="183">
        <f t="shared" si="1"/>
        <v>0</v>
      </c>
      <c r="N14" s="37"/>
      <c r="O14" s="168">
        <v>0</v>
      </c>
      <c r="P14" s="55"/>
      <c r="Q14" s="30"/>
      <c r="R14" s="30"/>
      <c r="S14" s="30"/>
      <c r="T14" s="30"/>
      <c r="U14" s="30"/>
    </row>
    <row r="15" spans="1:21" ht="13.5" customHeight="1">
      <c r="A15" s="30"/>
      <c r="B15" s="20">
        <v>10</v>
      </c>
      <c r="C15" s="15" t="s">
        <v>152</v>
      </c>
      <c r="D15" s="11"/>
      <c r="E15" s="172">
        <v>0</v>
      </c>
      <c r="F15" s="37"/>
      <c r="G15" s="12"/>
      <c r="H15" s="12"/>
      <c r="I15" s="183">
        <f t="shared" si="0"/>
        <v>0</v>
      </c>
      <c r="J15" s="37"/>
      <c r="K15" s="168">
        <v>0</v>
      </c>
      <c r="L15" s="12"/>
      <c r="M15" s="183">
        <f t="shared" si="1"/>
        <v>0</v>
      </c>
      <c r="N15" s="37"/>
      <c r="O15" s="168">
        <v>0</v>
      </c>
      <c r="P15" s="55"/>
      <c r="Q15" s="30"/>
      <c r="R15" s="30"/>
      <c r="S15" s="30"/>
      <c r="T15" s="30"/>
      <c r="U15" s="30"/>
    </row>
    <row r="16" spans="1:21" ht="13.5" customHeight="1">
      <c r="A16" s="30"/>
      <c r="B16" s="20">
        <v>11</v>
      </c>
      <c r="C16" s="15" t="s">
        <v>205</v>
      </c>
      <c r="D16" s="11"/>
      <c r="E16" s="172">
        <v>0</v>
      </c>
      <c r="F16" s="37"/>
      <c r="G16" s="12"/>
      <c r="H16" s="12"/>
      <c r="I16" s="183">
        <f t="shared" si="0"/>
        <v>0</v>
      </c>
      <c r="J16" s="37"/>
      <c r="K16" s="168">
        <v>0</v>
      </c>
      <c r="L16" s="12"/>
      <c r="M16" s="183">
        <f t="shared" si="1"/>
        <v>0</v>
      </c>
      <c r="N16" s="37"/>
      <c r="O16" s="168">
        <v>0</v>
      </c>
      <c r="P16" s="55"/>
      <c r="Q16" s="30"/>
      <c r="R16" s="30"/>
      <c r="S16" s="30"/>
      <c r="T16" s="30"/>
      <c r="U16" s="30"/>
    </row>
    <row r="17" spans="1:21" ht="13.5" customHeight="1">
      <c r="A17" s="30"/>
      <c r="B17" s="20">
        <v>12</v>
      </c>
      <c r="C17" s="15" t="s">
        <v>153</v>
      </c>
      <c r="D17" s="11"/>
      <c r="E17" s="172">
        <v>0</v>
      </c>
      <c r="F17" s="37"/>
      <c r="G17" s="12"/>
      <c r="H17" s="12"/>
      <c r="I17" s="183">
        <f t="shared" si="0"/>
        <v>0</v>
      </c>
      <c r="J17" s="37"/>
      <c r="K17" s="168">
        <v>0</v>
      </c>
      <c r="L17" s="12"/>
      <c r="M17" s="183">
        <f t="shared" si="1"/>
        <v>0</v>
      </c>
      <c r="N17" s="37"/>
      <c r="O17" s="168">
        <v>0</v>
      </c>
      <c r="P17" s="55"/>
      <c r="Q17" s="30"/>
      <c r="R17" s="30"/>
      <c r="S17" s="30"/>
      <c r="T17" s="30"/>
      <c r="U17" s="30"/>
    </row>
    <row r="18" spans="1:21" ht="13.5" customHeight="1">
      <c r="A18" s="30"/>
      <c r="B18" s="20">
        <v>13</v>
      </c>
      <c r="C18" s="15" t="s">
        <v>154</v>
      </c>
      <c r="D18" s="11"/>
      <c r="E18" s="172">
        <v>0</v>
      </c>
      <c r="F18" s="37"/>
      <c r="G18" s="12"/>
      <c r="H18" s="12"/>
      <c r="I18" s="183">
        <f t="shared" si="0"/>
        <v>0</v>
      </c>
      <c r="J18" s="37"/>
      <c r="K18" s="168">
        <v>0</v>
      </c>
      <c r="L18" s="12"/>
      <c r="M18" s="183">
        <f t="shared" si="1"/>
        <v>0</v>
      </c>
      <c r="N18" s="37"/>
      <c r="O18" s="168">
        <v>0</v>
      </c>
      <c r="P18" s="55"/>
      <c r="Q18" s="30"/>
      <c r="R18" s="30"/>
      <c r="S18" s="30"/>
      <c r="T18" s="30"/>
      <c r="U18" s="30"/>
    </row>
    <row r="19" spans="1:21" ht="13.5" customHeight="1">
      <c r="A19" s="30"/>
      <c r="B19" s="20">
        <v>14</v>
      </c>
      <c r="C19" s="15" t="s">
        <v>155</v>
      </c>
      <c r="D19" s="11"/>
      <c r="E19" s="172">
        <v>0</v>
      </c>
      <c r="F19" s="37"/>
      <c r="G19" s="12"/>
      <c r="H19" s="12"/>
      <c r="I19" s="183">
        <f t="shared" si="0"/>
        <v>0</v>
      </c>
      <c r="J19" s="37"/>
      <c r="K19" s="168">
        <v>0</v>
      </c>
      <c r="L19" s="12"/>
      <c r="M19" s="183">
        <f t="shared" si="1"/>
        <v>0</v>
      </c>
      <c r="N19" s="37"/>
      <c r="O19" s="168">
        <v>0</v>
      </c>
      <c r="P19" s="55"/>
      <c r="Q19" s="30"/>
      <c r="R19" s="30"/>
      <c r="S19" s="30"/>
      <c r="T19" s="30"/>
      <c r="U19" s="30"/>
    </row>
    <row r="20" spans="1:21" ht="13.5" customHeight="1">
      <c r="A20" s="30"/>
      <c r="B20" s="20">
        <v>15</v>
      </c>
      <c r="C20" s="85" t="s">
        <v>86</v>
      </c>
      <c r="D20" s="11"/>
      <c r="E20" s="172">
        <v>0</v>
      </c>
      <c r="F20" s="37"/>
      <c r="G20" s="12"/>
      <c r="H20" s="12"/>
      <c r="I20" s="183">
        <f t="shared" si="0"/>
        <v>0</v>
      </c>
      <c r="J20" s="37"/>
      <c r="K20" s="168">
        <v>0</v>
      </c>
      <c r="L20" s="12"/>
      <c r="M20" s="183">
        <f t="shared" si="1"/>
        <v>0</v>
      </c>
      <c r="N20" s="37"/>
      <c r="O20" s="168">
        <v>0</v>
      </c>
      <c r="P20" s="55"/>
      <c r="Q20" s="30"/>
      <c r="R20" s="30"/>
      <c r="S20" s="30"/>
      <c r="T20" s="30"/>
      <c r="U20" s="30"/>
    </row>
    <row r="21" spans="1:21" ht="13.5" customHeight="1">
      <c r="A21" s="30"/>
      <c r="B21" s="20"/>
      <c r="C21" s="12"/>
      <c r="D21" s="11"/>
      <c r="E21" s="176"/>
      <c r="F21" s="37"/>
      <c r="G21" s="12"/>
      <c r="H21" s="12"/>
      <c r="I21" s="176"/>
      <c r="J21" s="37"/>
      <c r="K21" s="12"/>
      <c r="L21" s="12"/>
      <c r="M21" s="176"/>
      <c r="N21" s="37"/>
      <c r="O21" s="12"/>
      <c r="P21" s="55"/>
      <c r="Q21" s="30"/>
      <c r="R21" s="30"/>
      <c r="S21" s="30"/>
      <c r="T21" s="30"/>
      <c r="U21" s="30"/>
    </row>
    <row r="22" spans="1:21" s="71" customFormat="1" ht="13.5" customHeight="1">
      <c r="A22" s="41"/>
      <c r="B22" s="25"/>
      <c r="C22" s="10" t="s">
        <v>52</v>
      </c>
      <c r="D22" s="9"/>
      <c r="E22" s="173">
        <f>SUM(E6:E20)</f>
        <v>0</v>
      </c>
      <c r="F22" s="48"/>
      <c r="G22" s="10"/>
      <c r="H22" s="10"/>
      <c r="I22" s="173">
        <f>SUM(I6:I20)</f>
        <v>0</v>
      </c>
      <c r="J22" s="48"/>
      <c r="K22" s="10"/>
      <c r="L22" s="10"/>
      <c r="M22" s="173">
        <f>SUM(M6:M20)</f>
        <v>0</v>
      </c>
      <c r="N22" s="48"/>
      <c r="O22" s="10"/>
      <c r="P22" s="74"/>
      <c r="Q22" s="41"/>
      <c r="R22" s="41"/>
      <c r="S22" s="41"/>
      <c r="T22" s="41"/>
      <c r="U22" s="41"/>
    </row>
    <row r="23" spans="1:21" ht="13.5" customHeight="1" thickBot="1">
      <c r="A23" s="30"/>
      <c r="B23" s="22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30"/>
      <c r="R23" s="30"/>
      <c r="S23" s="30"/>
      <c r="T23" s="30"/>
      <c r="U23" s="30"/>
    </row>
    <row r="24" spans="1:21" ht="13.5" customHeight="1">
      <c r="A24" s="30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0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0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0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0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0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0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0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0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30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3.5" customHeight="1">
      <c r="A34" s="30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3.5" customHeight="1">
      <c r="A35" s="30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3.5" customHeight="1">
      <c r="A36" s="30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3.5" customHeight="1">
      <c r="A37" s="30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3.5" customHeight="1">
      <c r="A38" s="39"/>
      <c r="B38" s="3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0"/>
      <c r="S38" s="30"/>
      <c r="T38" s="30"/>
      <c r="U38" s="30"/>
    </row>
    <row r="39" spans="1:21" ht="13.5" customHeight="1">
      <c r="A39" s="39"/>
      <c r="B39" s="3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0"/>
      <c r="S39" s="30"/>
      <c r="T39" s="30"/>
      <c r="U39" s="30"/>
    </row>
    <row r="40" spans="1:21" ht="13.5" customHeight="1">
      <c r="A40" s="39"/>
      <c r="B40" s="3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0"/>
      <c r="S40" s="30"/>
      <c r="T40" s="30"/>
      <c r="U40" s="30"/>
    </row>
    <row r="41" spans="1:21" ht="13.5" customHeight="1">
      <c r="A41" s="39"/>
      <c r="B41" s="3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0"/>
      <c r="S41" s="30"/>
      <c r="T41" s="30"/>
      <c r="U41" s="30"/>
    </row>
    <row r="42" spans="1:21" ht="13.5" customHeight="1">
      <c r="A42" s="39"/>
      <c r="B42" s="3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0"/>
      <c r="S42" s="30"/>
      <c r="T42" s="30"/>
      <c r="U42" s="30"/>
    </row>
    <row r="43" spans="1:21" ht="13.5" customHeight="1">
      <c r="A43" s="39"/>
      <c r="B43" s="3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0"/>
      <c r="S43" s="30"/>
      <c r="T43" s="30"/>
      <c r="U43" s="30"/>
    </row>
    <row r="44" spans="1:21" ht="13.5" customHeight="1">
      <c r="A44" s="39"/>
      <c r="B44" s="3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0"/>
      <c r="S44" s="30"/>
      <c r="T44" s="30"/>
      <c r="U44" s="30"/>
    </row>
    <row r="45" spans="1:21" ht="13.5" customHeight="1">
      <c r="A45" s="39"/>
      <c r="B45" s="3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0"/>
      <c r="S45" s="30"/>
      <c r="T45" s="30"/>
      <c r="U45" s="30"/>
    </row>
    <row r="46" spans="1:21" ht="13.5" customHeight="1">
      <c r="A46" s="39"/>
      <c r="B46" s="3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0"/>
      <c r="S46" s="30"/>
      <c r="T46" s="30"/>
      <c r="U46" s="30"/>
    </row>
    <row r="47" spans="1:21" ht="13.5" customHeight="1">
      <c r="A47" s="39"/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0"/>
      <c r="S47" s="30"/>
      <c r="T47" s="30"/>
      <c r="U47" s="30"/>
    </row>
    <row r="48" spans="1:21" ht="13.5" customHeight="1">
      <c r="A48" s="30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3.5" customHeight="1">
      <c r="A49" s="30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3.5" customHeight="1">
      <c r="A50" s="30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3.5" customHeight="1">
      <c r="A51" s="39"/>
      <c r="B51" s="3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3.5" customHeight="1">
      <c r="A52" s="39"/>
      <c r="B52" s="3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3.5" customHeight="1">
      <c r="A53" s="39"/>
      <c r="B53" s="3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3.5" customHeight="1">
      <c r="A54" s="39"/>
      <c r="B54" s="3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3.5" customHeight="1">
      <c r="A55" s="39"/>
      <c r="B55" s="3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3.5" customHeight="1">
      <c r="A56" s="39"/>
      <c r="B56" s="3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3.5" customHeight="1">
      <c r="A57" s="39"/>
      <c r="B57" s="3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3.5" customHeight="1">
      <c r="A58" s="39"/>
      <c r="B58" s="3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3.5" customHeight="1">
      <c r="A59" s="39"/>
      <c r="B59" s="3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3.5" customHeight="1">
      <c r="A60" s="39"/>
      <c r="B60" s="3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3.5" customHeight="1">
      <c r="A61" s="39"/>
      <c r="B61" s="3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3.5" customHeight="1">
      <c r="A62" s="39"/>
      <c r="B62" s="3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3.5" customHeight="1">
      <c r="A63" s="39"/>
      <c r="B63" s="3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3.5" customHeight="1">
      <c r="A64" s="39"/>
      <c r="B64" s="3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3.5" customHeight="1">
      <c r="A65" s="39"/>
      <c r="B65" s="3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3.5" customHeight="1">
      <c r="A66" s="39"/>
      <c r="B66" s="3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3.5" customHeight="1">
      <c r="A67" s="39"/>
      <c r="B67" s="3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3.5" customHeight="1">
      <c r="A68" s="39"/>
      <c r="B68" s="3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3.5" customHeight="1">
      <c r="A69" s="39"/>
      <c r="B69" s="3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3.5" customHeight="1">
      <c r="A70" s="39"/>
      <c r="B70" s="3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3.5" customHeight="1">
      <c r="A71" s="39"/>
      <c r="B71" s="3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3.5" customHeight="1">
      <c r="A72" s="39"/>
      <c r="B72" s="3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3.5" customHeight="1">
      <c r="A73" s="39"/>
      <c r="B73" s="3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3.5" customHeight="1">
      <c r="A74" s="39"/>
      <c r="B74" s="3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3.5" customHeight="1">
      <c r="A75" s="39"/>
      <c r="B75" s="3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3.5" customHeight="1">
      <c r="A76" s="39"/>
      <c r="B76" s="3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3.5" customHeight="1">
      <c r="A77" s="39"/>
      <c r="B77" s="3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3.5" customHeight="1">
      <c r="A78" s="39"/>
      <c r="B78" s="3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3.5" customHeight="1">
      <c r="A79" s="39"/>
      <c r="B79" s="3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3.5" customHeight="1">
      <c r="A80" s="39"/>
      <c r="B80" s="3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3.5" customHeight="1">
      <c r="A81" s="39"/>
      <c r="B81" s="3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3.5" customHeight="1">
      <c r="A82" s="39"/>
      <c r="B82" s="3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3.5" customHeight="1">
      <c r="A83" s="39"/>
      <c r="B83" s="3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3.5" customHeight="1">
      <c r="A84" s="39"/>
      <c r="B84" s="3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3.5" customHeight="1">
      <c r="A85" s="39"/>
      <c r="B85" s="3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3.5" customHeight="1">
      <c r="A86" s="39"/>
      <c r="B86" s="3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3.5" customHeight="1">
      <c r="A87" s="39"/>
      <c r="B87" s="3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3.5" customHeight="1">
      <c r="A88" s="39"/>
      <c r="B88" s="3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3.5" customHeight="1">
      <c r="A89" s="39"/>
      <c r="B89" s="3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3.5" customHeight="1">
      <c r="A90" s="39"/>
      <c r="B90" s="3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3.5" customHeight="1">
      <c r="A91" s="39"/>
      <c r="B91" s="3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3.5" customHeight="1">
      <c r="A92" s="39"/>
      <c r="B92" s="3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3.5" customHeight="1">
      <c r="A93" s="39"/>
      <c r="B93" s="34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3.5" customHeight="1">
      <c r="A94" s="39"/>
      <c r="B94" s="3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3.5" customHeight="1">
      <c r="A95" s="39"/>
      <c r="B95" s="3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3.5" customHeight="1">
      <c r="A96" s="39"/>
      <c r="B96" s="3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3.5" customHeight="1">
      <c r="A97" s="39"/>
      <c r="B97" s="3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3.5" customHeight="1">
      <c r="A98" s="39"/>
      <c r="B98" s="3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3.5" customHeight="1">
      <c r="A99" s="39"/>
      <c r="B99" s="34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3.5" customHeight="1">
      <c r="A100" s="39"/>
      <c r="B100" s="3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3.5" customHeight="1">
      <c r="A101" s="39"/>
      <c r="B101" s="3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3.5" customHeight="1">
      <c r="A102" s="39"/>
      <c r="B102" s="3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3.5" customHeight="1">
      <c r="A103" s="39"/>
      <c r="B103" s="3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3.5" customHeight="1">
      <c r="A104" s="39"/>
      <c r="B104" s="3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3.5" customHeight="1">
      <c r="A105" s="39"/>
      <c r="B105" s="3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3.5" customHeight="1">
      <c r="A106" s="39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3.5" customHeight="1">
      <c r="A107" s="39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3.5" customHeight="1">
      <c r="A108" s="39"/>
      <c r="B108" s="3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3.5" customHeight="1">
      <c r="A109" s="39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3.5" customHeight="1">
      <c r="A110" s="39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3.5" customHeight="1">
      <c r="A111" s="39"/>
      <c r="B111" s="3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3.5" customHeight="1">
      <c r="A112" s="39"/>
      <c r="B112" s="3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3.5" customHeight="1">
      <c r="A113" s="39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3.5" customHeight="1">
      <c r="A114" s="39"/>
      <c r="B114" s="3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3.5" customHeight="1">
      <c r="A115" s="39"/>
      <c r="B115" s="3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3.5" customHeight="1">
      <c r="A116" s="39"/>
      <c r="B116" s="34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3.5" customHeight="1">
      <c r="A117" s="39"/>
      <c r="B117" s="3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3.5" customHeight="1">
      <c r="A118" s="39"/>
      <c r="B118" s="3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3.5" customHeight="1">
      <c r="A119" s="39"/>
      <c r="B119" s="3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3.5" customHeight="1">
      <c r="A120" s="39"/>
      <c r="B120" s="34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3.5" customHeight="1">
      <c r="A121" s="39"/>
      <c r="B121" s="34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3.5" customHeight="1">
      <c r="A122" s="39"/>
      <c r="B122" s="34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3.5" customHeight="1">
      <c r="A123" s="39"/>
      <c r="B123" s="34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3.5" customHeight="1">
      <c r="A124" s="39"/>
      <c r="B124" s="34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3.5" customHeight="1">
      <c r="A125" s="39"/>
      <c r="B125" s="34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3.5" customHeight="1">
      <c r="A126" s="39"/>
      <c r="B126" s="34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3.5" customHeight="1">
      <c r="A127" s="39"/>
      <c r="B127" s="34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3.5" customHeight="1">
      <c r="A128" s="39"/>
      <c r="B128" s="34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3.5" customHeight="1">
      <c r="A129" s="39"/>
      <c r="B129" s="34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3.5" customHeight="1">
      <c r="A130" s="39"/>
      <c r="B130" s="34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3.5" customHeight="1">
      <c r="A131" s="39"/>
      <c r="B131" s="34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3.5" customHeight="1">
      <c r="A132" s="39"/>
      <c r="B132" s="34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3.5" customHeight="1">
      <c r="A133" s="39"/>
      <c r="B133" s="34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3.5" customHeight="1">
      <c r="A134" s="39"/>
      <c r="B134" s="34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3.5" customHeight="1">
      <c r="A135" s="39"/>
      <c r="B135" s="34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3.5" customHeight="1">
      <c r="A136" s="39"/>
      <c r="B136" s="34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3.5" customHeight="1">
      <c r="A137" s="39"/>
      <c r="B137" s="34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3.5" customHeight="1">
      <c r="A138" s="39"/>
      <c r="B138" s="34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3.5" customHeight="1">
      <c r="A139" s="39"/>
      <c r="B139" s="34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3.5" customHeight="1">
      <c r="A140" s="39"/>
      <c r="B140" s="34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3.5" customHeight="1">
      <c r="A141" s="39"/>
      <c r="B141" s="34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3.5" customHeight="1">
      <c r="A142" s="39"/>
      <c r="B142" s="34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3.5" customHeight="1">
      <c r="A143" s="39"/>
      <c r="B143" s="34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3.5" customHeight="1">
      <c r="A144" s="39"/>
      <c r="B144" s="34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3.5" customHeight="1">
      <c r="A145" s="39"/>
      <c r="B145" s="34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3.5" customHeight="1">
      <c r="A146" s="39"/>
      <c r="B146" s="34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3.5" customHeight="1">
      <c r="A147" s="39"/>
      <c r="B147" s="34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3.5" customHeight="1">
      <c r="A148" s="39"/>
      <c r="B148" s="34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3.5" customHeight="1">
      <c r="A149" s="39"/>
      <c r="B149" s="34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3.5" customHeight="1">
      <c r="A150" s="39"/>
      <c r="B150" s="34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3.5" customHeight="1">
      <c r="A151" s="39"/>
      <c r="B151" s="34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3.5" customHeight="1">
      <c r="A152" s="39"/>
      <c r="B152" s="34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3.5" customHeight="1">
      <c r="A153" s="39"/>
      <c r="B153" s="34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3.5" customHeight="1">
      <c r="A154" s="39"/>
      <c r="B154" s="34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3.5" customHeight="1">
      <c r="A155" s="39"/>
      <c r="B155" s="34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3.5" customHeight="1">
      <c r="A156" s="39"/>
      <c r="B156" s="34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3.5" customHeight="1">
      <c r="A157" s="39"/>
      <c r="B157" s="34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3.5" customHeight="1">
      <c r="A158" s="39"/>
      <c r="B158" s="34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3.5" customHeight="1">
      <c r="A159" s="39"/>
      <c r="B159" s="34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3.5" customHeight="1">
      <c r="A160" s="39"/>
      <c r="B160" s="34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3.5" customHeight="1">
      <c r="A161" s="39"/>
      <c r="B161" s="34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3.5" customHeight="1">
      <c r="A162" s="39"/>
      <c r="B162" s="34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3.5" customHeight="1">
      <c r="A163" s="39"/>
      <c r="B163" s="34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3.5" customHeight="1">
      <c r="A164" s="39"/>
      <c r="B164" s="34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3.5" customHeight="1">
      <c r="A165" s="39"/>
      <c r="B165" s="34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3.5" customHeight="1">
      <c r="A166" s="39"/>
      <c r="B166" s="34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3.5" customHeight="1">
      <c r="A167" s="39"/>
      <c r="B167" s="34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3.5" customHeight="1">
      <c r="A168" s="39"/>
      <c r="B168" s="34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3.5" customHeight="1">
      <c r="A169" s="39"/>
      <c r="B169" s="34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3.5" customHeight="1">
      <c r="A170" s="39"/>
      <c r="B170" s="34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3.5" customHeight="1">
      <c r="A171" s="39"/>
      <c r="B171" s="34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3.5" customHeight="1">
      <c r="A172" s="39"/>
      <c r="B172" s="34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3.5" customHeight="1">
      <c r="A173" s="39"/>
      <c r="B173" s="34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3.5" customHeight="1">
      <c r="A174" s="39"/>
      <c r="B174" s="34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3.5" customHeight="1">
      <c r="A175" s="39"/>
      <c r="B175" s="34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3.5" customHeight="1">
      <c r="A176" s="39"/>
      <c r="B176" s="34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</sheetData>
  <sheetProtection password="82C9" sheet="1" objects="1" scenarios="1" selectLockedCells="1"/>
  <mergeCells count="5">
    <mergeCell ref="C4:C5"/>
    <mergeCell ref="I3:K3"/>
    <mergeCell ref="M3:O3"/>
    <mergeCell ref="I4:K4"/>
    <mergeCell ref="M4:O4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8"/>
    <pageSetUpPr autoPageBreaks="0"/>
  </sheetPr>
  <dimension ref="A1:U25"/>
  <sheetViews>
    <sheetView showZeros="0" workbookViewId="0">
      <selection activeCell="C6" sqref="C6"/>
    </sheetView>
  </sheetViews>
  <sheetFormatPr baseColWidth="10" defaultColWidth="9.1640625" defaultRowHeight="13.5" customHeight="1"/>
  <cols>
    <col min="1" max="1" width="2.6640625" style="40" customWidth="1"/>
    <col min="2" max="2" width="4.6640625" style="72" customWidth="1"/>
    <col min="3" max="3" width="45.6640625" style="40" customWidth="1"/>
    <col min="4" max="4" width="3.6640625" style="40" customWidth="1"/>
    <col min="5" max="5" width="14.6640625" style="40" customWidth="1"/>
    <col min="6" max="6" width="1.6640625" style="40" customWidth="1"/>
    <col min="7" max="7" width="4.6640625" style="40" customWidth="1"/>
    <col min="8" max="8" width="1.6640625" style="40" customWidth="1"/>
    <col min="9" max="9" width="14.6640625" style="40" customWidth="1"/>
    <col min="10" max="10" width="1.6640625" style="40" customWidth="1"/>
    <col min="11" max="11" width="5.6640625" style="40" customWidth="1"/>
    <col min="12" max="12" width="2.6640625" style="40" customWidth="1"/>
    <col min="13" max="13" width="14.6640625" style="40" customWidth="1"/>
    <col min="14" max="14" width="1.6640625" style="40" customWidth="1"/>
    <col min="15" max="15" width="5.6640625" style="40" customWidth="1"/>
    <col min="16" max="16" width="2.5" style="40" customWidth="1"/>
    <col min="17" max="17" width="1.5" style="40" customWidth="1"/>
    <col min="18" max="18" width="6.6640625" style="40" customWidth="1"/>
    <col min="19" max="16384" width="9.1640625" style="40"/>
  </cols>
  <sheetData>
    <row r="1" spans="1:21" ht="13.5" customHeight="1" thickBot="1">
      <c r="A1" s="30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customHeight="1">
      <c r="A2" s="30"/>
      <c r="B2" s="1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3"/>
      <c r="Q2" s="30"/>
      <c r="R2" s="30"/>
      <c r="S2" s="30"/>
      <c r="T2" s="30"/>
      <c r="U2" s="30"/>
    </row>
    <row r="3" spans="1:21" ht="13.5" customHeight="1">
      <c r="A3" s="30"/>
      <c r="B3" s="20"/>
      <c r="C3" s="10" t="s">
        <v>178</v>
      </c>
      <c r="D3" s="12"/>
      <c r="E3" s="8" t="s">
        <v>36</v>
      </c>
      <c r="F3" s="11"/>
      <c r="G3" s="12"/>
      <c r="H3" s="12"/>
      <c r="I3" s="221" t="s">
        <v>37</v>
      </c>
      <c r="J3" s="221"/>
      <c r="K3" s="221"/>
      <c r="L3" s="12"/>
      <c r="M3" s="221" t="s">
        <v>38</v>
      </c>
      <c r="N3" s="221"/>
      <c r="O3" s="221"/>
      <c r="P3" s="55"/>
      <c r="Q3" s="30"/>
      <c r="R3" s="30"/>
      <c r="S3" s="30"/>
      <c r="T3" s="30"/>
      <c r="U3" s="30"/>
    </row>
    <row r="4" spans="1:21" ht="13.5" customHeight="1">
      <c r="A4" s="30"/>
      <c r="B4" s="20"/>
      <c r="C4" s="224" t="s">
        <v>32</v>
      </c>
      <c r="D4" s="12"/>
      <c r="E4" s="12"/>
      <c r="F4" s="12"/>
      <c r="G4" s="12"/>
      <c r="H4" s="12"/>
      <c r="I4" s="225" t="s">
        <v>92</v>
      </c>
      <c r="J4" s="225"/>
      <c r="K4" s="225"/>
      <c r="L4" s="12"/>
      <c r="M4" s="225" t="s">
        <v>92</v>
      </c>
      <c r="N4" s="225"/>
      <c r="O4" s="225"/>
      <c r="P4" s="55"/>
      <c r="Q4" s="30"/>
      <c r="R4" s="30"/>
      <c r="S4" s="30"/>
      <c r="T4" s="30"/>
      <c r="U4" s="30"/>
    </row>
    <row r="5" spans="1:21" ht="13.5" customHeight="1">
      <c r="A5" s="30"/>
      <c r="B5" s="20"/>
      <c r="C5" s="224"/>
      <c r="D5" s="12"/>
      <c r="E5" s="12"/>
      <c r="F5" s="12"/>
      <c r="G5" s="12"/>
      <c r="H5" s="12"/>
      <c r="I5" s="223"/>
      <c r="J5" s="224"/>
      <c r="K5" s="224"/>
      <c r="L5" s="12"/>
      <c r="M5" s="223"/>
      <c r="N5" s="224"/>
      <c r="O5" s="224"/>
      <c r="P5" s="55"/>
      <c r="Q5" s="30"/>
      <c r="R5" s="30"/>
      <c r="S5" s="30"/>
      <c r="T5" s="30"/>
      <c r="U5" s="30"/>
    </row>
    <row r="6" spans="1:21" ht="13.5" customHeight="1">
      <c r="A6" s="30"/>
      <c r="B6" s="20">
        <v>1</v>
      </c>
      <c r="C6" s="15" t="s">
        <v>156</v>
      </c>
      <c r="D6" s="11"/>
      <c r="E6" s="172"/>
      <c r="F6" s="37"/>
      <c r="G6" s="12"/>
      <c r="H6" s="12"/>
      <c r="I6" s="183">
        <f t="shared" ref="I6:I15" si="0">+E6*(1+($K6/100))</f>
        <v>0</v>
      </c>
      <c r="J6" s="37"/>
      <c r="K6" s="191"/>
      <c r="L6" s="12"/>
      <c r="M6" s="183">
        <f t="shared" ref="M6:M15" si="1">+I6*(1+($O6/100))</f>
        <v>0</v>
      </c>
      <c r="N6" s="37"/>
      <c r="O6" s="191"/>
      <c r="P6" s="55"/>
      <c r="Q6" s="30"/>
      <c r="R6" s="30"/>
      <c r="S6" s="30"/>
      <c r="T6" s="30"/>
      <c r="U6" s="30"/>
    </row>
    <row r="7" spans="1:21" ht="13.5" customHeight="1">
      <c r="A7" s="30"/>
      <c r="B7" s="20">
        <v>2</v>
      </c>
      <c r="C7" s="15" t="s">
        <v>157</v>
      </c>
      <c r="D7" s="11"/>
      <c r="E7" s="172"/>
      <c r="F7" s="37"/>
      <c r="G7" s="12"/>
      <c r="H7" s="12"/>
      <c r="I7" s="183">
        <f t="shared" si="0"/>
        <v>0</v>
      </c>
      <c r="J7" s="37"/>
      <c r="K7" s="191"/>
      <c r="L7" s="12"/>
      <c r="M7" s="183">
        <f t="shared" si="1"/>
        <v>0</v>
      </c>
      <c r="N7" s="37"/>
      <c r="O7" s="191"/>
      <c r="P7" s="55"/>
      <c r="Q7" s="30"/>
      <c r="R7" s="30"/>
      <c r="S7" s="30"/>
      <c r="T7" s="30"/>
      <c r="U7" s="30"/>
    </row>
    <row r="8" spans="1:21" ht="13.5" customHeight="1">
      <c r="A8" s="30"/>
      <c r="B8" s="20">
        <v>3</v>
      </c>
      <c r="C8" s="15" t="s">
        <v>158</v>
      </c>
      <c r="D8" s="11"/>
      <c r="E8" s="172">
        <v>0</v>
      </c>
      <c r="F8" s="37"/>
      <c r="G8" s="12"/>
      <c r="H8" s="12"/>
      <c r="I8" s="183">
        <f t="shared" si="0"/>
        <v>0</v>
      </c>
      <c r="J8" s="37"/>
      <c r="K8" s="191">
        <v>0</v>
      </c>
      <c r="L8" s="12"/>
      <c r="M8" s="183">
        <f t="shared" si="1"/>
        <v>0</v>
      </c>
      <c r="N8" s="37"/>
      <c r="O8" s="191">
        <v>0</v>
      </c>
      <c r="P8" s="55"/>
      <c r="Q8" s="30"/>
      <c r="R8" s="30"/>
      <c r="S8" s="30"/>
      <c r="T8" s="30"/>
      <c r="U8" s="30"/>
    </row>
    <row r="9" spans="1:21" ht="13.5" customHeight="1">
      <c r="A9" s="30"/>
      <c r="B9" s="20">
        <v>4</v>
      </c>
      <c r="C9" s="15" t="s">
        <v>202</v>
      </c>
      <c r="D9" s="11"/>
      <c r="E9" s="172">
        <v>0</v>
      </c>
      <c r="F9" s="37"/>
      <c r="G9" s="12"/>
      <c r="H9" s="12"/>
      <c r="I9" s="183">
        <f t="shared" si="0"/>
        <v>0</v>
      </c>
      <c r="J9" s="37"/>
      <c r="K9" s="191">
        <v>0</v>
      </c>
      <c r="L9" s="12"/>
      <c r="M9" s="183">
        <f t="shared" si="1"/>
        <v>0</v>
      </c>
      <c r="N9" s="37"/>
      <c r="O9" s="191">
        <v>0</v>
      </c>
      <c r="P9" s="55"/>
      <c r="Q9" s="30"/>
      <c r="R9" s="30"/>
      <c r="S9" s="30"/>
      <c r="T9" s="30"/>
      <c r="U9" s="30"/>
    </row>
    <row r="10" spans="1:21" ht="13.5" customHeight="1">
      <c r="A10" s="30"/>
      <c r="B10" s="20">
        <v>5</v>
      </c>
      <c r="C10" s="15" t="s">
        <v>201</v>
      </c>
      <c r="D10" s="11"/>
      <c r="E10" s="172">
        <v>0</v>
      </c>
      <c r="F10" s="37"/>
      <c r="G10" s="12"/>
      <c r="H10" s="12"/>
      <c r="I10" s="183">
        <f t="shared" si="0"/>
        <v>0</v>
      </c>
      <c r="J10" s="37"/>
      <c r="K10" s="191">
        <v>0</v>
      </c>
      <c r="L10" s="12"/>
      <c r="M10" s="183">
        <f t="shared" si="1"/>
        <v>0</v>
      </c>
      <c r="N10" s="37"/>
      <c r="O10" s="191">
        <v>0</v>
      </c>
      <c r="P10" s="55"/>
      <c r="Q10" s="30"/>
      <c r="R10" s="30"/>
      <c r="S10" s="30"/>
      <c r="T10" s="30"/>
      <c r="U10" s="30"/>
    </row>
    <row r="11" spans="1:21" ht="13.5" customHeight="1">
      <c r="A11" s="30"/>
      <c r="B11" s="20">
        <v>6</v>
      </c>
      <c r="C11" s="15" t="s">
        <v>203</v>
      </c>
      <c r="D11" s="11"/>
      <c r="E11" s="172">
        <v>0</v>
      </c>
      <c r="F11" s="37"/>
      <c r="G11" s="12"/>
      <c r="H11" s="12"/>
      <c r="I11" s="183">
        <f t="shared" si="0"/>
        <v>0</v>
      </c>
      <c r="J11" s="37"/>
      <c r="K11" s="191">
        <v>0</v>
      </c>
      <c r="L11" s="12"/>
      <c r="M11" s="183">
        <f t="shared" si="1"/>
        <v>0</v>
      </c>
      <c r="N11" s="37"/>
      <c r="O11" s="191">
        <v>0</v>
      </c>
      <c r="P11" s="55"/>
      <c r="Q11" s="30"/>
      <c r="R11" s="30"/>
      <c r="S11" s="30"/>
      <c r="T11" s="30"/>
      <c r="U11" s="30"/>
    </row>
    <row r="12" spans="1:21" ht="13.5" customHeight="1">
      <c r="A12" s="30"/>
      <c r="B12" s="20">
        <v>7</v>
      </c>
      <c r="C12" s="15" t="s">
        <v>159</v>
      </c>
      <c r="D12" s="11"/>
      <c r="E12" s="172">
        <v>0</v>
      </c>
      <c r="F12" s="37"/>
      <c r="G12" s="12"/>
      <c r="H12" s="12"/>
      <c r="I12" s="183">
        <f t="shared" si="0"/>
        <v>0</v>
      </c>
      <c r="J12" s="37"/>
      <c r="K12" s="191">
        <v>0</v>
      </c>
      <c r="L12" s="12"/>
      <c r="M12" s="183">
        <f t="shared" si="1"/>
        <v>0</v>
      </c>
      <c r="N12" s="37"/>
      <c r="O12" s="191">
        <v>0</v>
      </c>
      <c r="P12" s="55"/>
      <c r="Q12" s="30"/>
      <c r="R12" s="30"/>
      <c r="S12" s="30"/>
      <c r="T12" s="30"/>
      <c r="U12" s="30"/>
    </row>
    <row r="13" spans="1:21" ht="13.5" customHeight="1">
      <c r="A13" s="30"/>
      <c r="B13" s="20">
        <v>8</v>
      </c>
      <c r="C13" s="15" t="s">
        <v>160</v>
      </c>
      <c r="D13" s="11"/>
      <c r="E13" s="172">
        <v>0</v>
      </c>
      <c r="F13" s="37"/>
      <c r="G13" s="12"/>
      <c r="H13" s="12"/>
      <c r="I13" s="183">
        <f t="shared" si="0"/>
        <v>0</v>
      </c>
      <c r="J13" s="37"/>
      <c r="K13" s="191">
        <v>0</v>
      </c>
      <c r="L13" s="12"/>
      <c r="M13" s="183">
        <f t="shared" si="1"/>
        <v>0</v>
      </c>
      <c r="N13" s="37"/>
      <c r="O13" s="191">
        <v>0</v>
      </c>
      <c r="P13" s="55"/>
      <c r="Q13" s="30"/>
      <c r="R13" s="30"/>
      <c r="S13" s="30"/>
      <c r="T13" s="30"/>
      <c r="U13" s="30"/>
    </row>
    <row r="14" spans="1:21" ht="13.5" customHeight="1">
      <c r="A14" s="30"/>
      <c r="B14" s="20">
        <v>9</v>
      </c>
      <c r="C14" s="15" t="s">
        <v>204</v>
      </c>
      <c r="D14" s="11"/>
      <c r="E14" s="172">
        <v>0</v>
      </c>
      <c r="F14" s="37"/>
      <c r="G14" s="12"/>
      <c r="H14" s="12"/>
      <c r="I14" s="183">
        <f t="shared" si="0"/>
        <v>0</v>
      </c>
      <c r="J14" s="37"/>
      <c r="K14" s="191">
        <v>0</v>
      </c>
      <c r="L14" s="12"/>
      <c r="M14" s="183">
        <f t="shared" si="1"/>
        <v>0</v>
      </c>
      <c r="N14" s="37"/>
      <c r="O14" s="191">
        <v>0</v>
      </c>
      <c r="P14" s="55"/>
      <c r="Q14" s="30"/>
      <c r="R14" s="30"/>
      <c r="S14" s="30"/>
      <c r="T14" s="30"/>
      <c r="U14" s="30"/>
    </row>
    <row r="15" spans="1:21" ht="13.5" customHeight="1">
      <c r="A15" s="30"/>
      <c r="B15" s="20">
        <v>10</v>
      </c>
      <c r="C15" s="15" t="s">
        <v>155</v>
      </c>
      <c r="D15" s="11"/>
      <c r="E15" s="172">
        <v>0</v>
      </c>
      <c r="F15" s="37"/>
      <c r="G15" s="12"/>
      <c r="H15" s="12"/>
      <c r="I15" s="183">
        <f t="shared" si="0"/>
        <v>0</v>
      </c>
      <c r="J15" s="37"/>
      <c r="K15" s="191">
        <v>0</v>
      </c>
      <c r="L15" s="12"/>
      <c r="M15" s="183">
        <f t="shared" si="1"/>
        <v>0</v>
      </c>
      <c r="N15" s="37"/>
      <c r="O15" s="191">
        <v>0</v>
      </c>
      <c r="P15" s="55"/>
      <c r="Q15" s="30"/>
      <c r="R15" s="30"/>
      <c r="S15" s="30"/>
      <c r="T15" s="30"/>
      <c r="U15" s="30"/>
    </row>
    <row r="16" spans="1:21" ht="13.5" customHeight="1">
      <c r="A16" s="30"/>
      <c r="B16" s="20"/>
      <c r="C16" s="12"/>
      <c r="D16" s="11"/>
      <c r="E16" s="37"/>
      <c r="F16" s="37"/>
      <c r="G16" s="12"/>
      <c r="H16" s="12"/>
      <c r="I16" s="37"/>
      <c r="J16" s="37"/>
      <c r="K16" s="12"/>
      <c r="L16" s="12"/>
      <c r="M16" s="37"/>
      <c r="N16" s="37"/>
      <c r="O16" s="12"/>
      <c r="P16" s="55"/>
      <c r="Q16" s="30"/>
      <c r="R16" s="30"/>
      <c r="S16" s="30"/>
      <c r="T16" s="30"/>
      <c r="U16" s="30"/>
    </row>
    <row r="17" spans="1:21" s="71" customFormat="1" ht="13.5" customHeight="1">
      <c r="A17" s="41"/>
      <c r="B17" s="25"/>
      <c r="C17" s="10" t="s">
        <v>52</v>
      </c>
      <c r="D17" s="9"/>
      <c r="E17" s="173">
        <f>SUM(E6:E15)</f>
        <v>0</v>
      </c>
      <c r="F17" s="48"/>
      <c r="G17" s="10"/>
      <c r="H17" s="10"/>
      <c r="I17" s="173">
        <f>SUM(I6:I15)</f>
        <v>0</v>
      </c>
      <c r="J17" s="48"/>
      <c r="K17" s="10"/>
      <c r="L17" s="10"/>
      <c r="M17" s="173">
        <f>SUM(M6:M15)</f>
        <v>0</v>
      </c>
      <c r="N17" s="48"/>
      <c r="O17" s="10"/>
      <c r="P17" s="74"/>
      <c r="Q17" s="41"/>
      <c r="R17" s="41"/>
      <c r="S17" s="41"/>
      <c r="T17" s="41"/>
      <c r="U17" s="41"/>
    </row>
    <row r="18" spans="1:21" ht="13.5" customHeight="1" thickBot="1">
      <c r="A18" s="30"/>
      <c r="B18" s="2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30"/>
      <c r="R18" s="30"/>
      <c r="S18" s="30"/>
      <c r="T18" s="30"/>
      <c r="U18" s="30"/>
    </row>
    <row r="19" spans="1:21" ht="13.5" customHeight="1">
      <c r="A19" s="30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0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0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0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0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0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21" ht="13.5" customHeight="1">
      <c r="A25" s="30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</sheetData>
  <sheetProtection password="82C9" sheet="1" objects="1" scenarios="1" selectLockedCells="1"/>
  <mergeCells count="7">
    <mergeCell ref="C4:C5"/>
    <mergeCell ref="I3:K3"/>
    <mergeCell ref="M3:O3"/>
    <mergeCell ref="I5:K5"/>
    <mergeCell ref="M5:O5"/>
    <mergeCell ref="M4:O4"/>
    <mergeCell ref="I4:K4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8"/>
    <pageSetUpPr autoPageBreaks="0"/>
  </sheetPr>
  <dimension ref="A1:U113"/>
  <sheetViews>
    <sheetView showZeros="0" workbookViewId="0">
      <selection activeCell="C6" sqref="C6"/>
    </sheetView>
  </sheetViews>
  <sheetFormatPr baseColWidth="10" defaultColWidth="9.1640625" defaultRowHeight="13.5" customHeight="1"/>
  <cols>
    <col min="1" max="1" width="2.6640625" style="40" customWidth="1"/>
    <col min="2" max="2" width="4.6640625" style="72" customWidth="1"/>
    <col min="3" max="3" width="45.6640625" style="40" customWidth="1"/>
    <col min="4" max="4" width="3.6640625" style="40" customWidth="1"/>
    <col min="5" max="5" width="14.6640625" style="40" customWidth="1"/>
    <col min="6" max="6" width="1.6640625" style="40" customWidth="1"/>
    <col min="7" max="7" width="4.6640625" style="40" customWidth="1"/>
    <col min="8" max="8" width="1.6640625" style="40" customWidth="1"/>
    <col min="9" max="9" width="14.6640625" style="40" customWidth="1"/>
    <col min="10" max="10" width="1.6640625" style="40" customWidth="1"/>
    <col min="11" max="11" width="5.6640625" style="40" customWidth="1"/>
    <col min="12" max="12" width="2.6640625" style="40" customWidth="1"/>
    <col min="13" max="13" width="14.6640625" style="40" customWidth="1"/>
    <col min="14" max="14" width="1.6640625" style="40" customWidth="1"/>
    <col min="15" max="15" width="5.6640625" style="40" customWidth="1"/>
    <col min="16" max="16" width="2.5" style="40" customWidth="1"/>
    <col min="17" max="17" width="1.5" style="40" customWidth="1"/>
    <col min="18" max="18" width="6.6640625" style="40" customWidth="1"/>
    <col min="19" max="16384" width="9.1640625" style="40"/>
  </cols>
  <sheetData>
    <row r="1" spans="1:21" ht="13.5" customHeight="1" thickBot="1">
      <c r="A1" s="30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customHeight="1">
      <c r="A2" s="30"/>
      <c r="B2" s="1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3"/>
      <c r="Q2" s="30"/>
      <c r="R2" s="30"/>
      <c r="S2" s="30"/>
      <c r="T2" s="30"/>
      <c r="U2" s="30"/>
    </row>
    <row r="3" spans="1:21" ht="13.5" customHeight="1">
      <c r="A3" s="30"/>
      <c r="B3" s="20"/>
      <c r="C3" s="10" t="s">
        <v>161</v>
      </c>
      <c r="D3" s="12"/>
      <c r="E3" s="8" t="s">
        <v>36</v>
      </c>
      <c r="F3" s="11"/>
      <c r="G3" s="12"/>
      <c r="H3" s="12"/>
      <c r="I3" s="221" t="s">
        <v>37</v>
      </c>
      <c r="J3" s="221"/>
      <c r="K3" s="221"/>
      <c r="L3" s="12"/>
      <c r="M3" s="221" t="s">
        <v>38</v>
      </c>
      <c r="N3" s="221"/>
      <c r="O3" s="221"/>
      <c r="P3" s="55"/>
      <c r="Q3" s="30"/>
      <c r="R3" s="30"/>
      <c r="S3" s="30"/>
      <c r="T3" s="30"/>
      <c r="U3" s="30"/>
    </row>
    <row r="4" spans="1:21" ht="13.5" customHeight="1">
      <c r="A4" s="30"/>
      <c r="B4" s="20"/>
      <c r="C4" s="224" t="s">
        <v>32</v>
      </c>
      <c r="D4" s="12"/>
      <c r="E4" s="12"/>
      <c r="F4" s="12"/>
      <c r="G4" s="12"/>
      <c r="H4" s="12"/>
      <c r="I4" s="225" t="s">
        <v>92</v>
      </c>
      <c r="J4" s="225"/>
      <c r="K4" s="225"/>
      <c r="L4" s="12"/>
      <c r="M4" s="225" t="s">
        <v>92</v>
      </c>
      <c r="N4" s="225"/>
      <c r="O4" s="225"/>
      <c r="P4" s="55"/>
      <c r="Q4" s="30"/>
      <c r="R4" s="30"/>
      <c r="S4" s="30"/>
      <c r="T4" s="30"/>
      <c r="U4" s="30"/>
    </row>
    <row r="5" spans="1:21" ht="13.5" customHeight="1">
      <c r="A5" s="30"/>
      <c r="B5" s="20"/>
      <c r="C5" s="22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55"/>
      <c r="Q5" s="30"/>
      <c r="R5" s="30"/>
      <c r="S5" s="30"/>
      <c r="T5" s="30"/>
      <c r="U5" s="30"/>
    </row>
    <row r="6" spans="1:21" ht="13.5" customHeight="1">
      <c r="A6" s="30"/>
      <c r="B6" s="20">
        <v>1</v>
      </c>
      <c r="C6" s="15" t="s">
        <v>162</v>
      </c>
      <c r="D6" s="11"/>
      <c r="E6" s="172"/>
      <c r="F6" s="37"/>
      <c r="G6" s="12"/>
      <c r="H6" s="12"/>
      <c r="I6" s="183">
        <f t="shared" ref="I6:I18" si="0">+E6*(1+($K6/100))</f>
        <v>0</v>
      </c>
      <c r="J6" s="37"/>
      <c r="K6" s="168"/>
      <c r="L6" s="12"/>
      <c r="M6" s="183">
        <f t="shared" ref="M6:M18" si="1">+I6*(1+($O6/100))</f>
        <v>0</v>
      </c>
      <c r="N6" s="37"/>
      <c r="O6" s="168"/>
      <c r="P6" s="55"/>
      <c r="Q6" s="30"/>
      <c r="R6" s="30"/>
      <c r="S6" s="30"/>
      <c r="T6" s="30"/>
      <c r="U6" s="30"/>
    </row>
    <row r="7" spans="1:21" ht="13.5" customHeight="1">
      <c r="A7" s="30"/>
      <c r="B7" s="20">
        <v>2</v>
      </c>
      <c r="C7" s="15" t="s">
        <v>163</v>
      </c>
      <c r="D7" s="11"/>
      <c r="E7" s="172">
        <v>0</v>
      </c>
      <c r="F7" s="37"/>
      <c r="G7" s="12"/>
      <c r="H7" s="12"/>
      <c r="I7" s="183">
        <f t="shared" si="0"/>
        <v>0</v>
      </c>
      <c r="J7" s="37"/>
      <c r="K7" s="168">
        <v>0</v>
      </c>
      <c r="L7" s="12"/>
      <c r="M7" s="183">
        <f t="shared" si="1"/>
        <v>0</v>
      </c>
      <c r="N7" s="37"/>
      <c r="O7" s="168">
        <v>0</v>
      </c>
      <c r="P7" s="55"/>
      <c r="Q7" s="30"/>
      <c r="R7" s="30"/>
      <c r="S7" s="30"/>
      <c r="T7" s="30"/>
      <c r="U7" s="30"/>
    </row>
    <row r="8" spans="1:21" ht="13.5" customHeight="1">
      <c r="A8" s="30"/>
      <c r="B8" s="20">
        <v>3</v>
      </c>
      <c r="C8" s="15" t="s">
        <v>164</v>
      </c>
      <c r="D8" s="11"/>
      <c r="E8" s="172">
        <v>0</v>
      </c>
      <c r="F8" s="37"/>
      <c r="G8" s="12"/>
      <c r="H8" s="12"/>
      <c r="I8" s="183">
        <f t="shared" si="0"/>
        <v>0</v>
      </c>
      <c r="J8" s="37"/>
      <c r="K8" s="168">
        <v>0</v>
      </c>
      <c r="L8" s="12"/>
      <c r="M8" s="183">
        <f t="shared" si="1"/>
        <v>0</v>
      </c>
      <c r="N8" s="37"/>
      <c r="O8" s="168">
        <v>0</v>
      </c>
      <c r="P8" s="55"/>
      <c r="Q8" s="30"/>
      <c r="R8" s="30"/>
      <c r="S8" s="30"/>
      <c r="T8" s="30"/>
      <c r="U8" s="30"/>
    </row>
    <row r="9" spans="1:21" ht="13.5" customHeight="1">
      <c r="A9" s="30"/>
      <c r="B9" s="20">
        <v>4</v>
      </c>
      <c r="C9" s="15" t="s">
        <v>165</v>
      </c>
      <c r="D9" s="11"/>
      <c r="E9" s="172">
        <v>0</v>
      </c>
      <c r="F9" s="37"/>
      <c r="G9" s="12"/>
      <c r="H9" s="12"/>
      <c r="I9" s="183">
        <f t="shared" si="0"/>
        <v>0</v>
      </c>
      <c r="J9" s="37"/>
      <c r="K9" s="168">
        <v>0</v>
      </c>
      <c r="L9" s="12"/>
      <c r="M9" s="183">
        <f t="shared" si="1"/>
        <v>0</v>
      </c>
      <c r="N9" s="37"/>
      <c r="O9" s="168">
        <v>0</v>
      </c>
      <c r="P9" s="55"/>
      <c r="Q9" s="30"/>
      <c r="R9" s="30"/>
      <c r="S9" s="30"/>
      <c r="T9" s="30"/>
      <c r="U9" s="30"/>
    </row>
    <row r="10" spans="1:21" ht="13.5" customHeight="1">
      <c r="A10" s="30"/>
      <c r="B10" s="20">
        <v>5</v>
      </c>
      <c r="C10" s="49" t="s">
        <v>166</v>
      </c>
      <c r="D10" s="11"/>
      <c r="E10" s="172">
        <v>0</v>
      </c>
      <c r="F10" s="37"/>
      <c r="G10" s="12"/>
      <c r="H10" s="12"/>
      <c r="I10" s="183">
        <f t="shared" si="0"/>
        <v>0</v>
      </c>
      <c r="J10" s="37"/>
      <c r="K10" s="168">
        <v>0</v>
      </c>
      <c r="L10" s="12"/>
      <c r="M10" s="183">
        <f t="shared" si="1"/>
        <v>0</v>
      </c>
      <c r="N10" s="37"/>
      <c r="O10" s="168">
        <v>0</v>
      </c>
      <c r="P10" s="55"/>
      <c r="Q10" s="30"/>
      <c r="R10" s="30"/>
      <c r="S10" s="30"/>
      <c r="T10" s="30"/>
      <c r="U10" s="30"/>
    </row>
    <row r="11" spans="1:21" ht="13.5" customHeight="1">
      <c r="A11" s="30"/>
      <c r="B11" s="20">
        <v>6</v>
      </c>
      <c r="C11" s="15" t="s">
        <v>167</v>
      </c>
      <c r="D11" s="11"/>
      <c r="E11" s="172">
        <v>0</v>
      </c>
      <c r="F11" s="37"/>
      <c r="G11" s="12"/>
      <c r="H11" s="12"/>
      <c r="I11" s="183">
        <f t="shared" si="0"/>
        <v>0</v>
      </c>
      <c r="J11" s="37"/>
      <c r="K11" s="168">
        <v>0</v>
      </c>
      <c r="L11" s="12"/>
      <c r="M11" s="183">
        <f t="shared" si="1"/>
        <v>0</v>
      </c>
      <c r="N11" s="37"/>
      <c r="O11" s="168">
        <v>0</v>
      </c>
      <c r="P11" s="55"/>
      <c r="Q11" s="30"/>
      <c r="R11" s="30"/>
      <c r="S11" s="30"/>
      <c r="T11" s="30"/>
      <c r="U11" s="30"/>
    </row>
    <row r="12" spans="1:21" ht="13.5" customHeight="1">
      <c r="A12" s="30"/>
      <c r="B12" s="20">
        <v>7</v>
      </c>
      <c r="C12" s="15" t="s">
        <v>168</v>
      </c>
      <c r="D12" s="11"/>
      <c r="E12" s="172">
        <v>0</v>
      </c>
      <c r="F12" s="37"/>
      <c r="G12" s="12"/>
      <c r="H12" s="12"/>
      <c r="I12" s="183">
        <f t="shared" si="0"/>
        <v>0</v>
      </c>
      <c r="J12" s="37"/>
      <c r="K12" s="168">
        <v>0</v>
      </c>
      <c r="L12" s="12"/>
      <c r="M12" s="183">
        <f t="shared" si="1"/>
        <v>0</v>
      </c>
      <c r="N12" s="37"/>
      <c r="O12" s="168">
        <v>0</v>
      </c>
      <c r="P12" s="55"/>
      <c r="Q12" s="30"/>
      <c r="R12" s="30"/>
      <c r="S12" s="30"/>
      <c r="T12" s="30"/>
      <c r="U12" s="30"/>
    </row>
    <row r="13" spans="1:21" ht="13.5" customHeight="1">
      <c r="A13" s="30"/>
      <c r="B13" s="20">
        <v>8</v>
      </c>
      <c r="C13" s="15" t="s">
        <v>169</v>
      </c>
      <c r="D13" s="11"/>
      <c r="E13" s="172">
        <v>0</v>
      </c>
      <c r="F13" s="37"/>
      <c r="G13" s="12"/>
      <c r="H13" s="12"/>
      <c r="I13" s="183">
        <f t="shared" si="0"/>
        <v>0</v>
      </c>
      <c r="J13" s="37"/>
      <c r="K13" s="168">
        <v>0</v>
      </c>
      <c r="L13" s="12"/>
      <c r="M13" s="183">
        <f t="shared" si="1"/>
        <v>0</v>
      </c>
      <c r="N13" s="37"/>
      <c r="O13" s="168">
        <v>0</v>
      </c>
      <c r="P13" s="55"/>
      <c r="Q13" s="30"/>
      <c r="R13" s="30"/>
      <c r="S13" s="30"/>
      <c r="T13" s="30"/>
      <c r="U13" s="30"/>
    </row>
    <row r="14" spans="1:21" ht="13.5" customHeight="1">
      <c r="A14" s="30"/>
      <c r="B14" s="20">
        <v>9</v>
      </c>
      <c r="C14" s="15" t="s">
        <v>200</v>
      </c>
      <c r="D14" s="11"/>
      <c r="E14" s="172">
        <v>0</v>
      </c>
      <c r="F14" s="37"/>
      <c r="G14" s="12"/>
      <c r="H14" s="12"/>
      <c r="I14" s="183">
        <f t="shared" si="0"/>
        <v>0</v>
      </c>
      <c r="J14" s="37"/>
      <c r="K14" s="168">
        <v>0</v>
      </c>
      <c r="L14" s="12"/>
      <c r="M14" s="183">
        <f t="shared" si="1"/>
        <v>0</v>
      </c>
      <c r="N14" s="37"/>
      <c r="O14" s="168">
        <v>0</v>
      </c>
      <c r="P14" s="55"/>
      <c r="Q14" s="30"/>
      <c r="R14" s="30"/>
      <c r="S14" s="30"/>
      <c r="T14" s="30"/>
      <c r="U14" s="30"/>
    </row>
    <row r="15" spans="1:21" ht="13.5" customHeight="1">
      <c r="A15" s="30"/>
      <c r="B15" s="20">
        <v>10</v>
      </c>
      <c r="C15" s="15" t="s">
        <v>170</v>
      </c>
      <c r="D15" s="11"/>
      <c r="E15" s="172">
        <v>0</v>
      </c>
      <c r="F15" s="37"/>
      <c r="G15" s="12"/>
      <c r="H15" s="12"/>
      <c r="I15" s="183">
        <f t="shared" si="0"/>
        <v>0</v>
      </c>
      <c r="J15" s="37"/>
      <c r="K15" s="168">
        <v>0</v>
      </c>
      <c r="L15" s="12"/>
      <c r="M15" s="183">
        <f t="shared" si="1"/>
        <v>0</v>
      </c>
      <c r="N15" s="37"/>
      <c r="O15" s="168">
        <v>0</v>
      </c>
      <c r="P15" s="55"/>
      <c r="Q15" s="30"/>
      <c r="R15" s="30"/>
      <c r="S15" s="30"/>
      <c r="T15" s="30"/>
      <c r="U15" s="30"/>
    </row>
    <row r="16" spans="1:21" ht="13.5" customHeight="1">
      <c r="A16" s="30"/>
      <c r="B16" s="20">
        <v>11</v>
      </c>
      <c r="C16" s="15" t="s">
        <v>171</v>
      </c>
      <c r="D16" s="11"/>
      <c r="E16" s="172">
        <v>0</v>
      </c>
      <c r="F16" s="37"/>
      <c r="G16" s="12"/>
      <c r="H16" s="12"/>
      <c r="I16" s="183">
        <f t="shared" si="0"/>
        <v>0</v>
      </c>
      <c r="J16" s="37"/>
      <c r="K16" s="168">
        <v>0</v>
      </c>
      <c r="L16" s="12"/>
      <c r="M16" s="183">
        <f t="shared" si="1"/>
        <v>0</v>
      </c>
      <c r="N16" s="37"/>
      <c r="O16" s="168">
        <v>0</v>
      </c>
      <c r="P16" s="55"/>
      <c r="Q16" s="30"/>
      <c r="R16" s="30"/>
      <c r="S16" s="30"/>
      <c r="T16" s="30"/>
      <c r="U16" s="30"/>
    </row>
    <row r="17" spans="1:21" ht="13.5" customHeight="1">
      <c r="A17" s="30"/>
      <c r="B17" s="20">
        <v>12</v>
      </c>
      <c r="C17" s="15" t="s">
        <v>172</v>
      </c>
      <c r="D17" s="11"/>
      <c r="E17" s="172">
        <v>0</v>
      </c>
      <c r="F17" s="37"/>
      <c r="G17" s="12"/>
      <c r="H17" s="12"/>
      <c r="I17" s="183">
        <f t="shared" si="0"/>
        <v>0</v>
      </c>
      <c r="J17" s="37"/>
      <c r="K17" s="168">
        <v>0</v>
      </c>
      <c r="L17" s="12"/>
      <c r="M17" s="183">
        <f t="shared" si="1"/>
        <v>0</v>
      </c>
      <c r="N17" s="37"/>
      <c r="O17" s="168">
        <v>0</v>
      </c>
      <c r="P17" s="55"/>
      <c r="Q17" s="30"/>
      <c r="R17" s="30"/>
      <c r="S17" s="30"/>
      <c r="T17" s="30"/>
      <c r="U17" s="30"/>
    </row>
    <row r="18" spans="1:21" ht="13.5" customHeight="1">
      <c r="A18" s="30"/>
      <c r="B18" s="20">
        <v>13</v>
      </c>
      <c r="C18" s="15" t="s">
        <v>155</v>
      </c>
      <c r="D18" s="11"/>
      <c r="E18" s="172">
        <v>0</v>
      </c>
      <c r="F18" s="37"/>
      <c r="G18" s="12"/>
      <c r="H18" s="12"/>
      <c r="I18" s="183">
        <f t="shared" si="0"/>
        <v>0</v>
      </c>
      <c r="J18" s="37"/>
      <c r="K18" s="168">
        <v>0</v>
      </c>
      <c r="L18" s="12"/>
      <c r="M18" s="183">
        <f t="shared" si="1"/>
        <v>0</v>
      </c>
      <c r="N18" s="37"/>
      <c r="O18" s="168">
        <v>0</v>
      </c>
      <c r="P18" s="55"/>
      <c r="Q18" s="30"/>
      <c r="R18" s="30"/>
      <c r="S18" s="30"/>
      <c r="T18" s="30"/>
      <c r="U18" s="30"/>
    </row>
    <row r="19" spans="1:21" ht="13.5" customHeight="1">
      <c r="A19" s="30"/>
      <c r="B19" s="20"/>
      <c r="C19" s="12"/>
      <c r="D19" s="11"/>
      <c r="E19" s="37"/>
      <c r="F19" s="37"/>
      <c r="G19" s="12"/>
      <c r="H19" s="12"/>
      <c r="I19" s="37"/>
      <c r="J19" s="37"/>
      <c r="K19" s="12"/>
      <c r="L19" s="12"/>
      <c r="M19" s="37"/>
      <c r="N19" s="37"/>
      <c r="O19" s="12"/>
      <c r="P19" s="55"/>
      <c r="Q19" s="30"/>
      <c r="R19" s="30"/>
      <c r="S19" s="30"/>
      <c r="T19" s="30"/>
      <c r="U19" s="30"/>
    </row>
    <row r="20" spans="1:21" s="71" customFormat="1" ht="13.5" customHeight="1">
      <c r="A20" s="41"/>
      <c r="B20" s="25"/>
      <c r="C20" s="10" t="s">
        <v>52</v>
      </c>
      <c r="D20" s="9"/>
      <c r="E20" s="173">
        <f>SUM(E6:E18)</f>
        <v>0</v>
      </c>
      <c r="F20" s="48"/>
      <c r="G20" s="10"/>
      <c r="H20" s="10"/>
      <c r="I20" s="173">
        <f>SUM(I6:I18)</f>
        <v>0</v>
      </c>
      <c r="J20" s="48"/>
      <c r="K20" s="10"/>
      <c r="L20" s="10"/>
      <c r="M20" s="173">
        <f>SUM(M6:M18)</f>
        <v>0</v>
      </c>
      <c r="N20" s="48"/>
      <c r="O20" s="10"/>
      <c r="P20" s="74"/>
      <c r="Q20" s="41"/>
      <c r="R20" s="41"/>
      <c r="S20" s="41"/>
      <c r="T20" s="41"/>
      <c r="U20" s="41"/>
    </row>
    <row r="21" spans="1:21" ht="13.5" customHeight="1" thickBot="1">
      <c r="A21" s="30"/>
      <c r="B21" s="2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30"/>
      <c r="R21" s="30"/>
      <c r="S21" s="30"/>
      <c r="T21" s="30"/>
      <c r="U21" s="30"/>
    </row>
    <row r="22" spans="1:21" ht="13.5" customHeight="1">
      <c r="A22" s="30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0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0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0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9"/>
      <c r="R25" s="39"/>
      <c r="S25" s="39"/>
      <c r="T25" s="39"/>
      <c r="U25" s="39"/>
    </row>
    <row r="26" spans="1:21" ht="13.5" customHeight="1">
      <c r="A26" s="30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9"/>
      <c r="R26" s="39"/>
      <c r="S26" s="39"/>
      <c r="T26" s="39"/>
      <c r="U26" s="39"/>
    </row>
    <row r="27" spans="1:21" ht="13.5" customHeight="1">
      <c r="A27" s="39"/>
      <c r="B27" s="34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3.5" customHeight="1">
      <c r="A28" s="39"/>
      <c r="B28" s="34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3.5" customHeight="1">
      <c r="A29" s="39"/>
      <c r="B29" s="34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3.5" customHeight="1">
      <c r="A30" s="39"/>
      <c r="B30" s="3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3.5" customHeight="1">
      <c r="A31" s="39"/>
      <c r="B31" s="3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3.5" customHeight="1">
      <c r="A32" s="39"/>
      <c r="B32" s="34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3.5" customHeight="1">
      <c r="A33" s="39"/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3.5" customHeight="1">
      <c r="A34" s="39"/>
      <c r="B34" s="34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3.5" customHeight="1">
      <c r="A35" s="39"/>
      <c r="B35" s="3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3.5" customHeight="1">
      <c r="A36" s="39"/>
      <c r="B36" s="3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3.5" customHeight="1">
      <c r="A37" s="39"/>
      <c r="B37" s="34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3.5" customHeight="1">
      <c r="A38" s="39"/>
      <c r="B38" s="3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3.5" customHeight="1">
      <c r="A39" s="39"/>
      <c r="B39" s="3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3.5" customHeight="1">
      <c r="A40" s="39"/>
      <c r="B40" s="3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3.5" customHeight="1">
      <c r="A41" s="39"/>
      <c r="B41" s="3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3.5" customHeight="1">
      <c r="A42" s="39"/>
      <c r="B42" s="3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3.5" customHeight="1">
      <c r="A43" s="39"/>
      <c r="B43" s="3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3.5" customHeight="1">
      <c r="A44" s="39"/>
      <c r="B44" s="3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3.5" customHeight="1">
      <c r="A45" s="39"/>
      <c r="B45" s="3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3.5" customHeight="1">
      <c r="A46" s="39"/>
      <c r="B46" s="3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3.5" customHeight="1">
      <c r="A47" s="39"/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3.5" customHeight="1">
      <c r="A48" s="39"/>
      <c r="B48" s="3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3.5" customHeight="1">
      <c r="A49" s="39"/>
      <c r="B49" s="3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3.5" customHeight="1">
      <c r="A50" s="39"/>
      <c r="B50" s="3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3.5" customHeight="1">
      <c r="A51" s="39"/>
      <c r="B51" s="3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3.5" customHeight="1">
      <c r="A52" s="39"/>
      <c r="B52" s="3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3.5" customHeight="1">
      <c r="A53" s="39"/>
      <c r="B53" s="3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3.5" customHeight="1">
      <c r="A54" s="39"/>
      <c r="B54" s="3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3.5" customHeight="1">
      <c r="A55" s="39"/>
      <c r="B55" s="3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3.5" customHeight="1">
      <c r="A56" s="39"/>
      <c r="B56" s="3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3.5" customHeight="1">
      <c r="A57" s="39"/>
      <c r="B57" s="3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3.5" customHeight="1">
      <c r="A58" s="39"/>
      <c r="B58" s="3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3.5" customHeight="1">
      <c r="A59" s="39"/>
      <c r="B59" s="3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3.5" customHeight="1">
      <c r="A60" s="39"/>
      <c r="B60" s="3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3.5" customHeight="1">
      <c r="A61" s="39"/>
      <c r="B61" s="3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3.5" customHeight="1">
      <c r="A62" s="39"/>
      <c r="B62" s="3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3.5" customHeight="1">
      <c r="A63" s="39"/>
      <c r="B63" s="3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3.5" customHeight="1">
      <c r="A64" s="39"/>
      <c r="B64" s="3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3.5" customHeight="1">
      <c r="A65" s="39"/>
      <c r="B65" s="3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3.5" customHeight="1">
      <c r="A66" s="39"/>
      <c r="B66" s="3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3.5" customHeight="1">
      <c r="A67" s="39"/>
      <c r="B67" s="3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3.5" customHeight="1">
      <c r="A68" s="39"/>
      <c r="B68" s="3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3.5" customHeight="1">
      <c r="A69" s="39"/>
      <c r="B69" s="3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3.5" customHeight="1">
      <c r="A70" s="39"/>
      <c r="B70" s="3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3.5" customHeight="1">
      <c r="A71" s="39"/>
      <c r="B71" s="3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3.5" customHeight="1">
      <c r="A72" s="39"/>
      <c r="B72" s="3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3.5" customHeight="1">
      <c r="A73" s="39"/>
      <c r="B73" s="3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3.5" customHeight="1">
      <c r="A74" s="39"/>
      <c r="B74" s="3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3.5" customHeight="1">
      <c r="A75" s="39"/>
      <c r="B75" s="3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3.5" customHeight="1">
      <c r="A76" s="39"/>
      <c r="B76" s="3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3.5" customHeight="1">
      <c r="A77" s="39"/>
      <c r="B77" s="3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3.5" customHeight="1">
      <c r="A78" s="39"/>
      <c r="B78" s="3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3.5" customHeight="1">
      <c r="A79" s="39"/>
      <c r="B79" s="3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3.5" customHeight="1">
      <c r="A80" s="39"/>
      <c r="B80" s="3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3.5" customHeight="1">
      <c r="A81" s="39"/>
      <c r="B81" s="3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3.5" customHeight="1">
      <c r="A82" s="39"/>
      <c r="B82" s="3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3.5" customHeight="1">
      <c r="A83" s="39"/>
      <c r="B83" s="3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3.5" customHeight="1">
      <c r="A84" s="39"/>
      <c r="B84" s="3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3.5" customHeight="1">
      <c r="A85" s="39"/>
      <c r="B85" s="3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3.5" customHeight="1">
      <c r="A86" s="39"/>
      <c r="B86" s="3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3.5" customHeight="1">
      <c r="A87" s="39"/>
      <c r="B87" s="3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3.5" customHeight="1">
      <c r="A88" s="39"/>
      <c r="B88" s="3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3.5" customHeight="1">
      <c r="A89" s="39"/>
      <c r="B89" s="3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3.5" customHeight="1">
      <c r="A90" s="39"/>
      <c r="B90" s="3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3.5" customHeight="1">
      <c r="A91" s="39"/>
      <c r="B91" s="3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3.5" customHeight="1">
      <c r="A92" s="39"/>
      <c r="B92" s="3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3.5" customHeight="1">
      <c r="A93" s="39"/>
      <c r="B93" s="34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3.5" customHeight="1">
      <c r="A94" s="39"/>
      <c r="B94" s="3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3.5" customHeight="1">
      <c r="A95" s="39"/>
      <c r="B95" s="3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3.5" customHeight="1">
      <c r="A96" s="39"/>
      <c r="B96" s="3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3.5" customHeight="1">
      <c r="A97" s="39"/>
      <c r="B97" s="3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3.5" customHeight="1">
      <c r="A98" s="39"/>
      <c r="B98" s="3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3.5" customHeight="1">
      <c r="A99" s="39"/>
      <c r="B99" s="34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3.5" customHeight="1">
      <c r="A100" s="39"/>
      <c r="B100" s="3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3.5" customHeight="1">
      <c r="A101" s="39"/>
      <c r="B101" s="3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3.5" customHeight="1">
      <c r="A102" s="39"/>
      <c r="B102" s="3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3.5" customHeight="1">
      <c r="A103" s="39"/>
      <c r="B103" s="3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3.5" customHeight="1">
      <c r="A104" s="39"/>
      <c r="B104" s="3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3.5" customHeight="1">
      <c r="A105" s="39"/>
      <c r="B105" s="3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3.5" customHeight="1">
      <c r="A106" s="39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3.5" customHeight="1">
      <c r="A107" s="39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3.5" customHeight="1">
      <c r="A108" s="39"/>
      <c r="B108" s="3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3.5" customHeight="1">
      <c r="A109" s="39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3.5" customHeight="1">
      <c r="A110" s="39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3.5" customHeight="1">
      <c r="A111" s="39"/>
      <c r="B111" s="3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3.5" customHeight="1">
      <c r="A112" s="39"/>
      <c r="B112" s="3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3.5" customHeight="1">
      <c r="A113" s="39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</sheetData>
  <sheetProtection password="82C9" sheet="1" objects="1" scenarios="1" selectLockedCells="1"/>
  <mergeCells count="5">
    <mergeCell ref="C4:C5"/>
    <mergeCell ref="I3:K3"/>
    <mergeCell ref="M3:O3"/>
    <mergeCell ref="I4:K4"/>
    <mergeCell ref="M4:O4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8"/>
    <pageSetUpPr autoPageBreaks="0"/>
  </sheetPr>
  <dimension ref="A1:U166"/>
  <sheetViews>
    <sheetView showGridLines="0" showZeros="0" workbookViewId="0">
      <selection activeCell="C24" sqref="C24"/>
    </sheetView>
  </sheetViews>
  <sheetFormatPr baseColWidth="10" defaultColWidth="9.1640625" defaultRowHeight="13.5" customHeight="1"/>
  <cols>
    <col min="1" max="1" width="2.6640625" style="40" customWidth="1"/>
    <col min="2" max="2" width="4.6640625" style="72" customWidth="1"/>
    <col min="3" max="3" width="45.6640625" style="40" customWidth="1"/>
    <col min="4" max="4" width="3.6640625" style="40" customWidth="1"/>
    <col min="5" max="5" width="14.6640625" style="40" customWidth="1"/>
    <col min="6" max="6" width="1.6640625" style="40" customWidth="1"/>
    <col min="7" max="7" width="4.6640625" style="40" customWidth="1"/>
    <col min="8" max="8" width="1.6640625" style="40" customWidth="1"/>
    <col min="9" max="9" width="14.6640625" style="40" customWidth="1"/>
    <col min="10" max="10" width="1.6640625" style="40" customWidth="1"/>
    <col min="11" max="11" width="5.6640625" style="40" customWidth="1"/>
    <col min="12" max="12" width="2.6640625" style="40" customWidth="1"/>
    <col min="13" max="13" width="14.6640625" style="40" customWidth="1"/>
    <col min="14" max="14" width="1.6640625" style="40" customWidth="1"/>
    <col min="15" max="15" width="5.6640625" style="40" customWidth="1"/>
    <col min="16" max="16" width="2.5" style="40" customWidth="1"/>
    <col min="17" max="17" width="1.5" style="40" customWidth="1"/>
    <col min="18" max="18" width="6.6640625" style="40" customWidth="1"/>
    <col min="19" max="16384" width="9.1640625" style="40"/>
  </cols>
  <sheetData>
    <row r="1" spans="1:21" ht="13.5" customHeight="1" thickBot="1">
      <c r="A1" s="30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customHeight="1">
      <c r="A2" s="30"/>
      <c r="B2" s="1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3"/>
      <c r="Q2" s="30"/>
      <c r="R2" s="30"/>
      <c r="S2" s="30"/>
      <c r="T2" s="30"/>
      <c r="U2" s="30"/>
    </row>
    <row r="3" spans="1:21" ht="13.5" customHeight="1">
      <c r="A3" s="30"/>
      <c r="B3" s="20"/>
      <c r="C3" s="10" t="s">
        <v>173</v>
      </c>
      <c r="D3" s="12"/>
      <c r="E3" s="8" t="s">
        <v>36</v>
      </c>
      <c r="F3" s="11"/>
      <c r="G3" s="12"/>
      <c r="H3" s="12"/>
      <c r="I3" s="221" t="s">
        <v>37</v>
      </c>
      <c r="J3" s="221"/>
      <c r="K3" s="221"/>
      <c r="L3" s="12"/>
      <c r="M3" s="221" t="s">
        <v>38</v>
      </c>
      <c r="N3" s="221"/>
      <c r="O3" s="221"/>
      <c r="P3" s="55"/>
      <c r="Q3" s="30"/>
      <c r="R3" s="30"/>
      <c r="S3" s="30"/>
      <c r="T3" s="30"/>
      <c r="U3" s="30"/>
    </row>
    <row r="4" spans="1:21" ht="13.5" customHeight="1">
      <c r="A4" s="30"/>
      <c r="B4" s="20"/>
      <c r="C4" s="224" t="s">
        <v>32</v>
      </c>
      <c r="D4" s="12"/>
      <c r="E4" s="12"/>
      <c r="F4" s="12"/>
      <c r="G4" s="12"/>
      <c r="H4" s="12"/>
      <c r="I4" s="225" t="s">
        <v>92</v>
      </c>
      <c r="J4" s="225"/>
      <c r="K4" s="225"/>
      <c r="L4" s="12"/>
      <c r="M4" s="225" t="s">
        <v>92</v>
      </c>
      <c r="N4" s="225"/>
      <c r="O4" s="225"/>
      <c r="P4" s="55"/>
      <c r="Q4" s="30"/>
      <c r="R4" s="30"/>
      <c r="S4" s="30"/>
      <c r="T4" s="30"/>
      <c r="U4" s="30"/>
    </row>
    <row r="5" spans="1:21" ht="13.5" customHeight="1">
      <c r="A5" s="30"/>
      <c r="B5" s="20"/>
      <c r="C5" s="224"/>
      <c r="D5" s="12"/>
      <c r="E5" s="12"/>
      <c r="F5" s="12"/>
      <c r="G5" s="12"/>
      <c r="H5" s="12"/>
      <c r="I5" s="223"/>
      <c r="J5" s="224"/>
      <c r="K5" s="224"/>
      <c r="L5" s="12"/>
      <c r="M5" s="223"/>
      <c r="N5" s="224"/>
      <c r="O5" s="224"/>
      <c r="P5" s="55"/>
      <c r="Q5" s="30"/>
      <c r="R5" s="30"/>
      <c r="S5" s="30"/>
      <c r="T5" s="30"/>
      <c r="U5" s="30"/>
    </row>
    <row r="6" spans="1:21" ht="13.5" customHeight="1">
      <c r="A6" s="30"/>
      <c r="B6" s="20">
        <v>1</v>
      </c>
      <c r="C6" s="15" t="s">
        <v>197</v>
      </c>
      <c r="D6" s="11"/>
      <c r="E6" s="172"/>
      <c r="F6" s="37"/>
      <c r="G6" s="12"/>
      <c r="H6" s="12"/>
      <c r="I6" s="183">
        <f t="shared" ref="I6:I13" si="0">+E6*(1+($K6/100))</f>
        <v>0</v>
      </c>
      <c r="J6" s="37"/>
      <c r="K6" s="38"/>
      <c r="L6" s="12"/>
      <c r="M6" s="183">
        <f t="shared" ref="M6:M13" si="1">+I6*(1+($O6/100))</f>
        <v>0</v>
      </c>
      <c r="N6" s="37"/>
      <c r="O6" s="38"/>
      <c r="P6" s="55"/>
      <c r="Q6" s="30"/>
      <c r="R6" s="30"/>
      <c r="S6" s="30"/>
      <c r="T6" s="30"/>
      <c r="U6" s="30"/>
    </row>
    <row r="7" spans="1:21" ht="13.5" customHeight="1">
      <c r="A7" s="30"/>
      <c r="B7" s="20">
        <v>2</v>
      </c>
      <c r="C7" s="15" t="s">
        <v>198</v>
      </c>
      <c r="D7" s="11"/>
      <c r="E7" s="172">
        <v>0</v>
      </c>
      <c r="F7" s="37"/>
      <c r="G7" s="12"/>
      <c r="H7" s="12"/>
      <c r="I7" s="183">
        <f t="shared" si="0"/>
        <v>0</v>
      </c>
      <c r="J7" s="37"/>
      <c r="K7" s="38">
        <v>0</v>
      </c>
      <c r="L7" s="12"/>
      <c r="M7" s="183">
        <f t="shared" si="1"/>
        <v>0</v>
      </c>
      <c r="N7" s="37"/>
      <c r="O7" s="38">
        <v>0</v>
      </c>
      <c r="P7" s="55"/>
      <c r="Q7" s="30"/>
      <c r="R7" s="30"/>
      <c r="S7" s="30"/>
      <c r="T7" s="30"/>
      <c r="U7" s="30"/>
    </row>
    <row r="8" spans="1:21" ht="13.5" customHeight="1">
      <c r="A8" s="30"/>
      <c r="B8" s="20">
        <v>3</v>
      </c>
      <c r="C8" s="15" t="s">
        <v>174</v>
      </c>
      <c r="D8" s="11"/>
      <c r="E8" s="172">
        <v>0</v>
      </c>
      <c r="F8" s="37"/>
      <c r="G8" s="12"/>
      <c r="H8" s="12"/>
      <c r="I8" s="183">
        <f t="shared" si="0"/>
        <v>0</v>
      </c>
      <c r="J8" s="37"/>
      <c r="K8" s="38">
        <v>0</v>
      </c>
      <c r="L8" s="12"/>
      <c r="M8" s="183">
        <f t="shared" si="1"/>
        <v>0</v>
      </c>
      <c r="N8" s="37"/>
      <c r="O8" s="38">
        <v>0</v>
      </c>
      <c r="P8" s="55"/>
      <c r="Q8" s="30"/>
      <c r="R8" s="30"/>
      <c r="S8" s="30"/>
      <c r="T8" s="30"/>
      <c r="U8" s="30"/>
    </row>
    <row r="9" spans="1:21" ht="13.5" customHeight="1">
      <c r="A9" s="30"/>
      <c r="B9" s="20">
        <v>4</v>
      </c>
      <c r="C9" s="15" t="s">
        <v>175</v>
      </c>
      <c r="D9" s="11"/>
      <c r="E9" s="172">
        <v>0</v>
      </c>
      <c r="F9" s="37"/>
      <c r="G9" s="12"/>
      <c r="H9" s="12"/>
      <c r="I9" s="183">
        <f t="shared" si="0"/>
        <v>0</v>
      </c>
      <c r="J9" s="37"/>
      <c r="K9" s="38">
        <v>0</v>
      </c>
      <c r="L9" s="12"/>
      <c r="M9" s="183">
        <f t="shared" si="1"/>
        <v>0</v>
      </c>
      <c r="N9" s="37"/>
      <c r="O9" s="38">
        <v>0</v>
      </c>
      <c r="P9" s="55"/>
      <c r="Q9" s="30"/>
      <c r="R9" s="30"/>
      <c r="S9" s="30"/>
      <c r="T9" s="30"/>
      <c r="U9" s="30"/>
    </row>
    <row r="10" spans="1:21" ht="13.5" customHeight="1">
      <c r="A10" s="30"/>
      <c r="B10" s="20">
        <v>5</v>
      </c>
      <c r="C10" s="15" t="s">
        <v>176</v>
      </c>
      <c r="D10" s="11"/>
      <c r="E10" s="172">
        <v>0</v>
      </c>
      <c r="F10" s="37"/>
      <c r="G10" s="12"/>
      <c r="H10" s="12"/>
      <c r="I10" s="183">
        <f t="shared" si="0"/>
        <v>0</v>
      </c>
      <c r="J10" s="37"/>
      <c r="K10" s="38">
        <v>0</v>
      </c>
      <c r="L10" s="12"/>
      <c r="M10" s="183">
        <f t="shared" si="1"/>
        <v>0</v>
      </c>
      <c r="N10" s="37"/>
      <c r="O10" s="38">
        <v>0</v>
      </c>
      <c r="P10" s="55"/>
      <c r="Q10" s="30"/>
      <c r="R10" s="30"/>
      <c r="S10" s="30"/>
      <c r="T10" s="30"/>
      <c r="U10" s="30"/>
    </row>
    <row r="11" spans="1:21" ht="13.5" customHeight="1">
      <c r="A11" s="30"/>
      <c r="B11" s="20">
        <v>6</v>
      </c>
      <c r="C11" s="15" t="s">
        <v>199</v>
      </c>
      <c r="D11" s="11"/>
      <c r="E11" s="172">
        <v>0</v>
      </c>
      <c r="F11" s="37"/>
      <c r="G11" s="12"/>
      <c r="H11" s="12"/>
      <c r="I11" s="183">
        <f t="shared" si="0"/>
        <v>0</v>
      </c>
      <c r="J11" s="37"/>
      <c r="K11" s="38">
        <v>0</v>
      </c>
      <c r="L11" s="12"/>
      <c r="M11" s="183">
        <f t="shared" si="1"/>
        <v>0</v>
      </c>
      <c r="N11" s="37"/>
      <c r="O11" s="38">
        <v>0</v>
      </c>
      <c r="P11" s="55"/>
      <c r="Q11" s="30"/>
      <c r="R11" s="30"/>
      <c r="S11" s="30"/>
      <c r="T11" s="30"/>
      <c r="U11" s="30"/>
    </row>
    <row r="12" spans="1:21" ht="13.5" customHeight="1">
      <c r="A12" s="30"/>
      <c r="B12" s="20">
        <v>7</v>
      </c>
      <c r="C12" s="15" t="s">
        <v>177</v>
      </c>
      <c r="D12" s="11"/>
      <c r="E12" s="172">
        <v>0</v>
      </c>
      <c r="F12" s="37"/>
      <c r="G12" s="12"/>
      <c r="H12" s="12"/>
      <c r="I12" s="183">
        <f t="shared" si="0"/>
        <v>0</v>
      </c>
      <c r="J12" s="37"/>
      <c r="K12" s="38">
        <v>0</v>
      </c>
      <c r="L12" s="12"/>
      <c r="M12" s="183">
        <f t="shared" si="1"/>
        <v>0</v>
      </c>
      <c r="N12" s="37"/>
      <c r="O12" s="38">
        <v>0</v>
      </c>
      <c r="P12" s="55"/>
      <c r="Q12" s="30"/>
      <c r="R12" s="30"/>
      <c r="S12" s="30"/>
      <c r="T12" s="30"/>
      <c r="U12" s="30"/>
    </row>
    <row r="13" spans="1:21" ht="13.5" customHeight="1">
      <c r="A13" s="30"/>
      <c r="B13" s="20">
        <v>8</v>
      </c>
      <c r="C13" s="15" t="s">
        <v>155</v>
      </c>
      <c r="D13" s="11"/>
      <c r="E13" s="172">
        <v>0</v>
      </c>
      <c r="F13" s="37"/>
      <c r="G13" s="12"/>
      <c r="H13" s="12"/>
      <c r="I13" s="183">
        <f t="shared" si="0"/>
        <v>0</v>
      </c>
      <c r="J13" s="37"/>
      <c r="K13" s="38">
        <v>0</v>
      </c>
      <c r="L13" s="12"/>
      <c r="M13" s="183">
        <f t="shared" si="1"/>
        <v>0</v>
      </c>
      <c r="N13" s="37"/>
      <c r="O13" s="38">
        <v>0</v>
      </c>
      <c r="P13" s="55"/>
      <c r="Q13" s="30"/>
      <c r="R13" s="30"/>
      <c r="S13" s="30"/>
      <c r="T13" s="30"/>
      <c r="U13" s="30"/>
    </row>
    <row r="14" spans="1:21" ht="13.5" customHeight="1">
      <c r="A14" s="30"/>
      <c r="B14" s="20"/>
      <c r="C14" s="12"/>
      <c r="D14" s="11"/>
      <c r="E14" s="37"/>
      <c r="F14" s="37"/>
      <c r="G14" s="12"/>
      <c r="H14" s="12"/>
      <c r="I14" s="37"/>
      <c r="J14" s="37"/>
      <c r="K14" s="12"/>
      <c r="L14" s="12"/>
      <c r="M14" s="37"/>
      <c r="N14" s="37"/>
      <c r="O14" s="12"/>
      <c r="P14" s="55"/>
      <c r="Q14" s="30"/>
      <c r="R14" s="30"/>
      <c r="S14" s="30"/>
      <c r="T14" s="30"/>
      <c r="U14" s="30"/>
    </row>
    <row r="15" spans="1:21" s="71" customFormat="1" ht="13.5" customHeight="1">
      <c r="A15" s="41"/>
      <c r="B15" s="25"/>
      <c r="C15" s="10" t="s">
        <v>52</v>
      </c>
      <c r="D15" s="9"/>
      <c r="E15" s="173">
        <f>SUM(E6:E13)</f>
        <v>0</v>
      </c>
      <c r="F15" s="48"/>
      <c r="G15" s="10"/>
      <c r="H15" s="10"/>
      <c r="I15" s="173">
        <f>SUM(I6:I13)</f>
        <v>0</v>
      </c>
      <c r="J15" s="48"/>
      <c r="K15" s="10"/>
      <c r="L15" s="10"/>
      <c r="M15" s="173">
        <f>SUM(M6:M13)</f>
        <v>0</v>
      </c>
      <c r="N15" s="48"/>
      <c r="O15" s="10"/>
      <c r="P15" s="74"/>
      <c r="Q15" s="41"/>
      <c r="R15" s="41"/>
      <c r="S15" s="41"/>
      <c r="T15" s="41"/>
      <c r="U15" s="41"/>
    </row>
    <row r="16" spans="1:21" ht="13.5" customHeight="1" thickBot="1">
      <c r="A16" s="30"/>
      <c r="B16" s="22"/>
      <c r="C16" s="58"/>
      <c r="D16" s="77"/>
      <c r="E16" s="88"/>
      <c r="F16" s="88"/>
      <c r="G16" s="58"/>
      <c r="H16" s="58"/>
      <c r="I16" s="88"/>
      <c r="J16" s="88"/>
      <c r="K16" s="58"/>
      <c r="L16" s="58"/>
      <c r="M16" s="88"/>
      <c r="N16" s="88"/>
      <c r="O16" s="58"/>
      <c r="P16" s="59"/>
      <c r="Q16" s="30"/>
      <c r="R16" s="30"/>
      <c r="S16" s="30"/>
      <c r="T16" s="30"/>
      <c r="U16" s="30"/>
    </row>
    <row r="17" spans="1:21" ht="13.5" customHeight="1">
      <c r="A17" s="30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 thickBot="1">
      <c r="A18" s="30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0"/>
      <c r="B19" s="19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73"/>
      <c r="Q19" s="30"/>
      <c r="R19" s="30"/>
      <c r="S19" s="30"/>
      <c r="T19" s="30"/>
      <c r="U19" s="30"/>
    </row>
    <row r="20" spans="1:21" ht="13.5" customHeight="1">
      <c r="A20" s="30"/>
      <c r="B20" s="20"/>
      <c r="C20" s="10" t="s">
        <v>180</v>
      </c>
      <c r="D20" s="12"/>
      <c r="E20" s="8" t="s">
        <v>36</v>
      </c>
      <c r="F20" s="11"/>
      <c r="G20" s="12"/>
      <c r="H20" s="12"/>
      <c r="I20" s="221" t="s">
        <v>37</v>
      </c>
      <c r="J20" s="221"/>
      <c r="K20" s="221"/>
      <c r="L20" s="12"/>
      <c r="M20" s="221" t="s">
        <v>38</v>
      </c>
      <c r="N20" s="221"/>
      <c r="O20" s="221"/>
      <c r="P20" s="55"/>
      <c r="Q20" s="30"/>
      <c r="R20" s="30"/>
      <c r="S20" s="30"/>
      <c r="T20" s="30"/>
      <c r="U20" s="30"/>
    </row>
    <row r="21" spans="1:21" ht="13.5" customHeight="1">
      <c r="A21" s="30"/>
      <c r="B21" s="20"/>
      <c r="C21" s="224" t="s">
        <v>32</v>
      </c>
      <c r="D21" s="12"/>
      <c r="E21" s="12"/>
      <c r="F21" s="12"/>
      <c r="G21" s="12"/>
      <c r="H21" s="12"/>
      <c r="I21" s="225" t="s">
        <v>92</v>
      </c>
      <c r="J21" s="225"/>
      <c r="K21" s="225"/>
      <c r="L21" s="12"/>
      <c r="M21" s="225" t="s">
        <v>92</v>
      </c>
      <c r="N21" s="225"/>
      <c r="O21" s="225"/>
      <c r="P21" s="55"/>
      <c r="Q21" s="30"/>
      <c r="R21" s="30"/>
      <c r="S21" s="30"/>
      <c r="T21" s="30"/>
      <c r="U21" s="30"/>
    </row>
    <row r="22" spans="1:21" ht="13.5" customHeight="1">
      <c r="A22" s="30"/>
      <c r="B22" s="20"/>
      <c r="C22" s="224"/>
      <c r="D22" s="12"/>
      <c r="E22" s="12"/>
      <c r="F22" s="12"/>
      <c r="G22" s="12"/>
      <c r="H22" s="12"/>
      <c r="I22" s="223"/>
      <c r="J22" s="224"/>
      <c r="K22" s="224"/>
      <c r="L22" s="12"/>
      <c r="M22" s="223"/>
      <c r="N22" s="224"/>
      <c r="O22" s="224"/>
      <c r="P22" s="55"/>
      <c r="Q22" s="30"/>
      <c r="R22" s="30"/>
      <c r="S22" s="30"/>
      <c r="T22" s="30"/>
      <c r="U22" s="30"/>
    </row>
    <row r="23" spans="1:21" ht="13.5" customHeight="1">
      <c r="A23" s="30"/>
      <c r="B23" s="2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5"/>
      <c r="Q23" s="30"/>
      <c r="R23" s="30"/>
      <c r="S23" s="30"/>
      <c r="T23" s="30"/>
      <c r="U23" s="30"/>
    </row>
    <row r="24" spans="1:21" ht="13.5" customHeight="1">
      <c r="A24" s="30"/>
      <c r="B24" s="20">
        <v>1</v>
      </c>
      <c r="C24" s="15" t="s">
        <v>179</v>
      </c>
      <c r="D24" s="11"/>
      <c r="E24" s="172"/>
      <c r="F24" s="37"/>
      <c r="G24" s="12"/>
      <c r="H24" s="12"/>
      <c r="I24" s="183">
        <f>+E24*(1+($K24/100))</f>
        <v>0</v>
      </c>
      <c r="J24" s="37"/>
      <c r="K24" s="38"/>
      <c r="L24" s="12"/>
      <c r="M24" s="183">
        <f>+I24*(1+($O24/100))</f>
        <v>0</v>
      </c>
      <c r="N24" s="37"/>
      <c r="O24" s="38"/>
      <c r="P24" s="55"/>
      <c r="Q24" s="30"/>
      <c r="R24" s="30"/>
      <c r="S24" s="30"/>
      <c r="T24" s="30"/>
      <c r="U24" s="30"/>
    </row>
    <row r="25" spans="1:21" ht="13.5" customHeight="1">
      <c r="A25" s="30"/>
      <c r="B25" s="20">
        <v>2</v>
      </c>
      <c r="C25" s="15" t="s">
        <v>181</v>
      </c>
      <c r="D25" s="11"/>
      <c r="E25" s="192"/>
      <c r="F25" s="37"/>
      <c r="G25" s="12"/>
      <c r="H25" s="12"/>
      <c r="I25" s="193">
        <v>0</v>
      </c>
      <c r="J25" s="37"/>
      <c r="K25" s="38">
        <v>0</v>
      </c>
      <c r="L25" s="12"/>
      <c r="M25" s="183">
        <f>+I25*(1+($O25/100))</f>
        <v>0</v>
      </c>
      <c r="N25" s="37"/>
      <c r="O25" s="38">
        <v>0</v>
      </c>
      <c r="P25" s="55"/>
      <c r="Q25" s="30"/>
      <c r="R25" s="30"/>
      <c r="S25" s="30"/>
      <c r="T25" s="30"/>
      <c r="U25" s="30"/>
    </row>
    <row r="26" spans="1:21" ht="13.5" customHeight="1">
      <c r="A26" s="30"/>
      <c r="B26" s="20"/>
      <c r="C26" s="12"/>
      <c r="D26" s="11"/>
      <c r="E26" s="37"/>
      <c r="F26" s="37"/>
      <c r="G26" s="12"/>
      <c r="H26" s="12"/>
      <c r="I26" s="37"/>
      <c r="J26" s="37"/>
      <c r="K26" s="12"/>
      <c r="L26" s="12"/>
      <c r="M26" s="37"/>
      <c r="N26" s="37"/>
      <c r="O26" s="12"/>
      <c r="P26" s="55"/>
      <c r="Q26" s="30"/>
      <c r="R26" s="30"/>
      <c r="S26" s="30"/>
      <c r="T26" s="30"/>
      <c r="U26" s="30"/>
    </row>
    <row r="27" spans="1:21" s="71" customFormat="1" ht="13.5" customHeight="1">
      <c r="A27" s="41"/>
      <c r="B27" s="25"/>
      <c r="C27" s="10" t="s">
        <v>52</v>
      </c>
      <c r="D27" s="9"/>
      <c r="E27" s="173">
        <f>E24-E25</f>
        <v>0</v>
      </c>
      <c r="F27" s="48"/>
      <c r="G27" s="10"/>
      <c r="H27" s="10"/>
      <c r="I27" s="173">
        <f>I24-I25</f>
        <v>0</v>
      </c>
      <c r="J27" s="48"/>
      <c r="K27" s="10"/>
      <c r="L27" s="10"/>
      <c r="M27" s="173">
        <f>M24-M25</f>
        <v>0</v>
      </c>
      <c r="N27" s="48"/>
      <c r="O27" s="10"/>
      <c r="P27" s="74"/>
      <c r="Q27" s="41"/>
      <c r="R27" s="41"/>
      <c r="S27" s="41"/>
      <c r="T27" s="41"/>
      <c r="U27" s="41"/>
    </row>
    <row r="28" spans="1:21" ht="13.5" customHeight="1" thickBot="1">
      <c r="A28" s="30"/>
      <c r="B28" s="22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30"/>
      <c r="R28" s="30"/>
      <c r="S28" s="30"/>
      <c r="T28" s="30"/>
      <c r="U28" s="30"/>
    </row>
    <row r="29" spans="1:21" ht="13.5" customHeight="1">
      <c r="A29" s="30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9"/>
      <c r="B30" s="3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0"/>
      <c r="S30" s="30"/>
      <c r="T30" s="30"/>
      <c r="U30" s="30"/>
    </row>
    <row r="31" spans="1:21" ht="13.5" customHeight="1">
      <c r="A31" s="39"/>
      <c r="B31" s="3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0"/>
      <c r="S31" s="30"/>
      <c r="T31" s="30"/>
      <c r="U31" s="30"/>
    </row>
    <row r="32" spans="1:21" ht="13.5" customHeight="1">
      <c r="A32" s="39"/>
      <c r="B32" s="34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0"/>
      <c r="S32" s="30"/>
      <c r="T32" s="30"/>
      <c r="U32" s="30"/>
    </row>
    <row r="33" spans="1:21" ht="13.5" customHeight="1">
      <c r="A33" s="39"/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0"/>
      <c r="S33" s="30"/>
      <c r="T33" s="30"/>
      <c r="U33" s="30"/>
    </row>
    <row r="34" spans="1:21" ht="13.5" customHeight="1">
      <c r="A34" s="39"/>
      <c r="B34" s="34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0"/>
      <c r="S34" s="30"/>
      <c r="T34" s="30"/>
      <c r="U34" s="30"/>
    </row>
    <row r="35" spans="1:21" ht="13.5" customHeight="1">
      <c r="A35" s="39"/>
      <c r="B35" s="3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0"/>
      <c r="S35" s="30"/>
      <c r="T35" s="30"/>
      <c r="U35" s="30"/>
    </row>
    <row r="36" spans="1:21" ht="13.5" customHeight="1">
      <c r="A36" s="39"/>
      <c r="B36" s="3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0"/>
      <c r="S36" s="30"/>
      <c r="T36" s="30"/>
      <c r="U36" s="30"/>
    </row>
    <row r="37" spans="1:21" ht="13.5" customHeight="1">
      <c r="A37" s="39"/>
      <c r="B37" s="34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0"/>
      <c r="S37" s="30"/>
      <c r="T37" s="30"/>
      <c r="U37" s="30"/>
    </row>
    <row r="38" spans="1:21" ht="13.5" customHeight="1">
      <c r="A38" s="30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3.5" customHeight="1">
      <c r="A39" s="30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3.5" customHeight="1">
      <c r="A40" s="30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3.5" customHeight="1">
      <c r="A41" s="39"/>
      <c r="B41" s="3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3.5" customHeight="1">
      <c r="A42" s="39"/>
      <c r="B42" s="3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3.5" customHeight="1">
      <c r="A43" s="39"/>
      <c r="B43" s="3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3.5" customHeight="1">
      <c r="A44" s="39"/>
      <c r="B44" s="3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3.5" customHeight="1">
      <c r="A45" s="39"/>
      <c r="B45" s="3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3.5" customHeight="1">
      <c r="A46" s="39"/>
      <c r="B46" s="3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3.5" customHeight="1">
      <c r="A47" s="39"/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3.5" customHeight="1">
      <c r="A48" s="39"/>
      <c r="B48" s="3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3.5" customHeight="1">
      <c r="A49" s="39"/>
      <c r="B49" s="3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3.5" customHeight="1">
      <c r="A50" s="39"/>
      <c r="B50" s="3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3.5" customHeight="1">
      <c r="A51" s="39"/>
      <c r="B51" s="3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3.5" customHeight="1">
      <c r="A52" s="39"/>
      <c r="B52" s="3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3.5" customHeight="1">
      <c r="A53" s="39"/>
      <c r="B53" s="3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3.5" customHeight="1">
      <c r="A54" s="39"/>
      <c r="B54" s="3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3.5" customHeight="1">
      <c r="A55" s="39"/>
      <c r="B55" s="3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3.5" customHeight="1">
      <c r="A56" s="39"/>
      <c r="B56" s="3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3.5" customHeight="1">
      <c r="A57" s="39"/>
      <c r="B57" s="3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3.5" customHeight="1">
      <c r="A58" s="39"/>
      <c r="B58" s="3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3.5" customHeight="1">
      <c r="A59" s="39"/>
      <c r="B59" s="3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3.5" customHeight="1">
      <c r="A60" s="39"/>
      <c r="B60" s="3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3.5" customHeight="1">
      <c r="A61" s="39"/>
      <c r="B61" s="3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3.5" customHeight="1">
      <c r="A62" s="39"/>
      <c r="B62" s="3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3.5" customHeight="1">
      <c r="A63" s="39"/>
      <c r="B63" s="3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3.5" customHeight="1">
      <c r="A64" s="39"/>
      <c r="B64" s="3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3.5" customHeight="1">
      <c r="A65" s="39"/>
      <c r="B65" s="3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3.5" customHeight="1">
      <c r="A66" s="39"/>
      <c r="B66" s="3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3.5" customHeight="1">
      <c r="A67" s="39"/>
      <c r="B67" s="3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3.5" customHeight="1">
      <c r="A68" s="39"/>
      <c r="B68" s="3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3.5" customHeight="1">
      <c r="A69" s="39"/>
      <c r="B69" s="3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3.5" customHeight="1">
      <c r="A70" s="39"/>
      <c r="B70" s="3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3.5" customHeight="1">
      <c r="A71" s="39"/>
      <c r="B71" s="3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3.5" customHeight="1">
      <c r="A72" s="39"/>
      <c r="B72" s="3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3.5" customHeight="1">
      <c r="A73" s="39"/>
      <c r="B73" s="3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3.5" customHeight="1">
      <c r="A74" s="39"/>
      <c r="B74" s="3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3.5" customHeight="1">
      <c r="A75" s="39"/>
      <c r="B75" s="3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3.5" customHeight="1">
      <c r="A76" s="39"/>
      <c r="B76" s="3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3.5" customHeight="1">
      <c r="A77" s="39"/>
      <c r="B77" s="3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3.5" customHeight="1">
      <c r="A78" s="39"/>
      <c r="B78" s="3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3.5" customHeight="1">
      <c r="A79" s="39"/>
      <c r="B79" s="3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3.5" customHeight="1">
      <c r="A80" s="39"/>
      <c r="B80" s="3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3.5" customHeight="1">
      <c r="A81" s="39"/>
      <c r="B81" s="3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3.5" customHeight="1">
      <c r="A82" s="39"/>
      <c r="B82" s="3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3.5" customHeight="1">
      <c r="A83" s="39"/>
      <c r="B83" s="3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3.5" customHeight="1">
      <c r="A84" s="39"/>
      <c r="B84" s="3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3.5" customHeight="1">
      <c r="A85" s="39"/>
      <c r="B85" s="3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3.5" customHeight="1">
      <c r="A86" s="39"/>
      <c r="B86" s="3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3.5" customHeight="1">
      <c r="A87" s="39"/>
      <c r="B87" s="3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3.5" customHeight="1">
      <c r="A88" s="39"/>
      <c r="B88" s="3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3.5" customHeight="1">
      <c r="A89" s="39"/>
      <c r="B89" s="3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3.5" customHeight="1">
      <c r="A90" s="39"/>
      <c r="B90" s="3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3.5" customHeight="1">
      <c r="A91" s="39"/>
      <c r="B91" s="3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3.5" customHeight="1">
      <c r="A92" s="39"/>
      <c r="B92" s="3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3.5" customHeight="1">
      <c r="A93" s="39"/>
      <c r="B93" s="34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3.5" customHeight="1">
      <c r="A94" s="39"/>
      <c r="B94" s="3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3.5" customHeight="1">
      <c r="A95" s="39"/>
      <c r="B95" s="3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3.5" customHeight="1">
      <c r="A96" s="39"/>
      <c r="B96" s="3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3.5" customHeight="1">
      <c r="A97" s="39"/>
      <c r="B97" s="3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3.5" customHeight="1">
      <c r="A98" s="39"/>
      <c r="B98" s="3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3.5" customHeight="1">
      <c r="A99" s="39"/>
      <c r="B99" s="34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3.5" customHeight="1">
      <c r="A100" s="39"/>
      <c r="B100" s="3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3.5" customHeight="1">
      <c r="A101" s="39"/>
      <c r="B101" s="3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3.5" customHeight="1">
      <c r="A102" s="39"/>
      <c r="B102" s="3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3.5" customHeight="1">
      <c r="A103" s="39"/>
      <c r="B103" s="3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3.5" customHeight="1">
      <c r="A104" s="39"/>
      <c r="B104" s="3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3.5" customHeight="1">
      <c r="A105" s="39"/>
      <c r="B105" s="3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3.5" customHeight="1">
      <c r="A106" s="39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3.5" customHeight="1">
      <c r="A107" s="39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3.5" customHeight="1">
      <c r="A108" s="39"/>
      <c r="B108" s="3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3.5" customHeight="1">
      <c r="A109" s="39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3.5" customHeight="1">
      <c r="A110" s="39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3.5" customHeight="1">
      <c r="A111" s="39"/>
      <c r="B111" s="3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3.5" customHeight="1">
      <c r="A112" s="39"/>
      <c r="B112" s="3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3.5" customHeight="1">
      <c r="A113" s="39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3.5" customHeight="1">
      <c r="A114" s="39"/>
      <c r="B114" s="3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3.5" customHeight="1">
      <c r="A115" s="39"/>
      <c r="B115" s="3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3.5" customHeight="1">
      <c r="A116" s="39"/>
      <c r="B116" s="34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3.5" customHeight="1">
      <c r="A117" s="39"/>
      <c r="B117" s="3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3.5" customHeight="1">
      <c r="A118" s="39"/>
      <c r="B118" s="3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3.5" customHeight="1">
      <c r="A119" s="39"/>
      <c r="B119" s="3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3.5" customHeight="1">
      <c r="A120" s="39"/>
      <c r="B120" s="34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3.5" customHeight="1">
      <c r="A121" s="39"/>
      <c r="B121" s="34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3.5" customHeight="1">
      <c r="A122" s="39"/>
      <c r="B122" s="34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3.5" customHeight="1">
      <c r="A123" s="39"/>
      <c r="B123" s="34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3.5" customHeight="1">
      <c r="A124" s="39"/>
      <c r="B124" s="34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3.5" customHeight="1">
      <c r="A125" s="39"/>
      <c r="B125" s="34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3.5" customHeight="1">
      <c r="A126" s="39"/>
      <c r="B126" s="34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3.5" customHeight="1">
      <c r="A127" s="39"/>
      <c r="B127" s="34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3.5" customHeight="1">
      <c r="A128" s="39"/>
      <c r="B128" s="34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3.5" customHeight="1">
      <c r="A129" s="39"/>
      <c r="B129" s="34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3.5" customHeight="1">
      <c r="A130" s="39"/>
      <c r="B130" s="34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3.5" customHeight="1">
      <c r="A131" s="39"/>
      <c r="B131" s="34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3.5" customHeight="1">
      <c r="A132" s="39"/>
      <c r="B132" s="34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3.5" customHeight="1">
      <c r="A133" s="39"/>
      <c r="B133" s="34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3.5" customHeight="1">
      <c r="A134" s="39"/>
      <c r="B134" s="34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3.5" customHeight="1">
      <c r="A135" s="39"/>
      <c r="B135" s="34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3.5" customHeight="1">
      <c r="A136" s="39"/>
      <c r="B136" s="34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3.5" customHeight="1">
      <c r="A137" s="39"/>
      <c r="B137" s="34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3.5" customHeight="1">
      <c r="A138" s="39"/>
      <c r="B138" s="34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3.5" customHeight="1">
      <c r="A139" s="39"/>
      <c r="B139" s="34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3.5" customHeight="1">
      <c r="A140" s="39"/>
      <c r="B140" s="34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3.5" customHeight="1">
      <c r="A141" s="39"/>
      <c r="B141" s="34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3.5" customHeight="1">
      <c r="A142" s="39"/>
      <c r="B142" s="34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3.5" customHeight="1">
      <c r="A143" s="39"/>
      <c r="B143" s="34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3.5" customHeight="1">
      <c r="A144" s="39"/>
      <c r="B144" s="34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3.5" customHeight="1">
      <c r="A145" s="39"/>
      <c r="B145" s="34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3.5" customHeight="1">
      <c r="A146" s="39"/>
      <c r="B146" s="34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3.5" customHeight="1">
      <c r="A147" s="39"/>
      <c r="B147" s="34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3.5" customHeight="1">
      <c r="A148" s="39"/>
      <c r="B148" s="34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3.5" customHeight="1">
      <c r="A149" s="39"/>
      <c r="B149" s="34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3.5" customHeight="1">
      <c r="A150" s="39"/>
      <c r="B150" s="34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3.5" customHeight="1">
      <c r="A151" s="39"/>
      <c r="B151" s="34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3.5" customHeight="1">
      <c r="A152" s="39"/>
      <c r="B152" s="34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3.5" customHeight="1">
      <c r="A153" s="39"/>
      <c r="B153" s="34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3.5" customHeight="1">
      <c r="A154" s="39"/>
      <c r="B154" s="34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3.5" customHeight="1">
      <c r="A155" s="39"/>
      <c r="B155" s="34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3.5" customHeight="1">
      <c r="A156" s="39"/>
      <c r="B156" s="34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3.5" customHeight="1">
      <c r="A157" s="39"/>
      <c r="B157" s="34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3.5" customHeight="1">
      <c r="A158" s="39"/>
      <c r="B158" s="34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3.5" customHeight="1">
      <c r="A159" s="39"/>
      <c r="B159" s="34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3.5" customHeight="1">
      <c r="A160" s="39"/>
      <c r="B160" s="34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3.5" customHeight="1">
      <c r="A161" s="39"/>
      <c r="B161" s="34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3.5" customHeight="1">
      <c r="A162" s="39"/>
      <c r="B162" s="34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3.5" customHeight="1">
      <c r="A163" s="39"/>
      <c r="B163" s="34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3.5" customHeight="1">
      <c r="A164" s="39"/>
      <c r="B164" s="34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3.5" customHeight="1">
      <c r="A165" s="39"/>
      <c r="B165" s="34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3.5" customHeight="1">
      <c r="A166" s="39"/>
      <c r="B166" s="34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</sheetData>
  <sheetProtection password="82C9" sheet="1" objects="1" scenarios="1" selectLockedCells="1"/>
  <mergeCells count="14">
    <mergeCell ref="C4:C5"/>
    <mergeCell ref="I3:K3"/>
    <mergeCell ref="M3:O3"/>
    <mergeCell ref="I5:K5"/>
    <mergeCell ref="M5:O5"/>
    <mergeCell ref="I4:K4"/>
    <mergeCell ref="M4:O4"/>
    <mergeCell ref="I20:K20"/>
    <mergeCell ref="M20:O20"/>
    <mergeCell ref="C21:C22"/>
    <mergeCell ref="I22:K22"/>
    <mergeCell ref="M22:O22"/>
    <mergeCell ref="I21:K21"/>
    <mergeCell ref="M21:O21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8"/>
    <pageSetUpPr autoPageBreaks="0"/>
  </sheetPr>
  <dimension ref="A1:V178"/>
  <sheetViews>
    <sheetView showZeros="0" workbookViewId="0">
      <selection activeCell="C6" sqref="C6"/>
    </sheetView>
  </sheetViews>
  <sheetFormatPr baseColWidth="10" defaultColWidth="9.1640625" defaultRowHeight="13.5" customHeight="1"/>
  <cols>
    <col min="1" max="1" width="2.6640625" style="40" customWidth="1"/>
    <col min="2" max="2" width="4.6640625" style="72" customWidth="1"/>
    <col min="3" max="3" width="45.6640625" style="40" customWidth="1"/>
    <col min="4" max="4" width="3.6640625" style="40" customWidth="1"/>
    <col min="5" max="5" width="14.6640625" style="40" customWidth="1"/>
    <col min="6" max="6" width="1.6640625" style="40" customWidth="1"/>
    <col min="7" max="7" width="4.6640625" style="40" customWidth="1"/>
    <col min="8" max="8" width="1.6640625" style="40" customWidth="1"/>
    <col min="9" max="9" width="14.6640625" style="40" customWidth="1"/>
    <col min="10" max="10" width="1.6640625" style="40" customWidth="1"/>
    <col min="11" max="11" width="5.6640625" style="40" customWidth="1"/>
    <col min="12" max="12" width="2.6640625" style="40" customWidth="1"/>
    <col min="13" max="13" width="14.6640625" style="40" customWidth="1"/>
    <col min="14" max="14" width="1.6640625" style="40" customWidth="1"/>
    <col min="15" max="15" width="5.6640625" style="40" customWidth="1"/>
    <col min="16" max="16" width="2.5" style="40" customWidth="1"/>
    <col min="17" max="17" width="1.5" style="40" customWidth="1"/>
    <col min="18" max="18" width="6.6640625" style="40" customWidth="1"/>
    <col min="19" max="16384" width="9.1640625" style="40"/>
  </cols>
  <sheetData>
    <row r="1" spans="1:22" ht="13.5" customHeight="1" thickBot="1">
      <c r="A1" s="30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3.5" customHeight="1">
      <c r="A2" s="30"/>
      <c r="B2" s="1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3"/>
      <c r="Q2" s="30"/>
      <c r="R2" s="30"/>
      <c r="S2" s="30"/>
      <c r="T2" s="30"/>
      <c r="U2" s="30"/>
      <c r="V2" s="30"/>
    </row>
    <row r="3" spans="1:22" ht="13.5" customHeight="1">
      <c r="A3" s="30"/>
      <c r="B3" s="20"/>
      <c r="C3" s="10" t="s">
        <v>182</v>
      </c>
      <c r="D3" s="12"/>
      <c r="E3" s="8" t="s">
        <v>36</v>
      </c>
      <c r="F3" s="11"/>
      <c r="G3" s="12"/>
      <c r="H3" s="12"/>
      <c r="I3" s="221" t="s">
        <v>37</v>
      </c>
      <c r="J3" s="221"/>
      <c r="K3" s="221"/>
      <c r="L3" s="12"/>
      <c r="M3" s="221" t="s">
        <v>38</v>
      </c>
      <c r="N3" s="221"/>
      <c r="O3" s="221"/>
      <c r="P3" s="55"/>
      <c r="Q3" s="30"/>
      <c r="R3" s="30"/>
      <c r="S3" s="30"/>
      <c r="T3" s="30"/>
      <c r="U3" s="30"/>
      <c r="V3" s="30"/>
    </row>
    <row r="4" spans="1:22" ht="13.5" customHeight="1">
      <c r="A4" s="30"/>
      <c r="B4" s="20"/>
      <c r="C4" s="224" t="s">
        <v>32</v>
      </c>
      <c r="D4" s="12"/>
      <c r="E4" s="12"/>
      <c r="F4" s="12"/>
      <c r="G4" s="12"/>
      <c r="H4" s="12"/>
      <c r="I4" s="225" t="s">
        <v>92</v>
      </c>
      <c r="J4" s="225"/>
      <c r="K4" s="225"/>
      <c r="L4" s="12"/>
      <c r="M4" s="225" t="s">
        <v>92</v>
      </c>
      <c r="N4" s="225"/>
      <c r="O4" s="225"/>
      <c r="P4" s="55"/>
      <c r="Q4" s="30"/>
      <c r="R4" s="30"/>
      <c r="S4" s="30"/>
      <c r="T4" s="30"/>
      <c r="U4" s="30"/>
      <c r="V4" s="30"/>
    </row>
    <row r="5" spans="1:22" ht="13.5" customHeight="1">
      <c r="A5" s="30"/>
      <c r="B5" s="20"/>
      <c r="C5" s="22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55"/>
      <c r="Q5" s="30"/>
      <c r="R5" s="30"/>
      <c r="S5" s="30"/>
      <c r="T5" s="30"/>
      <c r="U5" s="30"/>
      <c r="V5" s="30"/>
    </row>
    <row r="6" spans="1:22" ht="13.5" customHeight="1">
      <c r="A6" s="30"/>
      <c r="B6" s="20">
        <v>1</v>
      </c>
      <c r="C6" s="15" t="s">
        <v>183</v>
      </c>
      <c r="D6" s="11"/>
      <c r="E6" s="172">
        <v>0</v>
      </c>
      <c r="F6" s="37"/>
      <c r="G6" s="12"/>
      <c r="H6" s="12"/>
      <c r="I6" s="183">
        <f t="shared" ref="I6:I21" si="0">+E6*(1+($K6/100))</f>
        <v>0</v>
      </c>
      <c r="J6" s="37"/>
      <c r="K6" s="168">
        <v>0</v>
      </c>
      <c r="L6" s="12"/>
      <c r="M6" s="183">
        <f t="shared" ref="M6:M21" si="1">+I6*(1+($O6/100))</f>
        <v>0</v>
      </c>
      <c r="N6" s="37"/>
      <c r="O6" s="168">
        <v>0</v>
      </c>
      <c r="P6" s="55"/>
      <c r="Q6" s="30"/>
      <c r="R6" s="30"/>
      <c r="S6" s="30"/>
      <c r="T6" s="30"/>
      <c r="U6" s="30"/>
      <c r="V6" s="30"/>
    </row>
    <row r="7" spans="1:22" ht="13.5" customHeight="1">
      <c r="A7" s="30"/>
      <c r="B7" s="20">
        <v>2</v>
      </c>
      <c r="C7" s="15" t="s">
        <v>196</v>
      </c>
      <c r="D7" s="11"/>
      <c r="E7" s="172"/>
      <c r="F7" s="37"/>
      <c r="G7" s="12"/>
      <c r="H7" s="12"/>
      <c r="I7" s="183">
        <f t="shared" si="0"/>
        <v>0</v>
      </c>
      <c r="J7" s="37"/>
      <c r="K7" s="168"/>
      <c r="L7" s="12"/>
      <c r="M7" s="183">
        <f t="shared" si="1"/>
        <v>0</v>
      </c>
      <c r="N7" s="37"/>
      <c r="O7" s="168"/>
      <c r="P7" s="55"/>
      <c r="Q7" s="30"/>
      <c r="R7" s="30"/>
      <c r="S7" s="30"/>
      <c r="T7" s="30"/>
      <c r="U7" s="30"/>
      <c r="V7" s="30"/>
    </row>
    <row r="8" spans="1:22" ht="13.5" customHeight="1">
      <c r="A8" s="30"/>
      <c r="B8" s="20">
        <v>3</v>
      </c>
      <c r="C8" s="15" t="s">
        <v>184</v>
      </c>
      <c r="D8" s="11"/>
      <c r="E8" s="172">
        <v>0</v>
      </c>
      <c r="F8" s="37"/>
      <c r="G8" s="12"/>
      <c r="H8" s="12"/>
      <c r="I8" s="183">
        <f t="shared" si="0"/>
        <v>0</v>
      </c>
      <c r="J8" s="37"/>
      <c r="K8" s="168">
        <v>0</v>
      </c>
      <c r="L8" s="12"/>
      <c r="M8" s="183">
        <f t="shared" si="1"/>
        <v>0</v>
      </c>
      <c r="N8" s="37"/>
      <c r="O8" s="168">
        <v>0</v>
      </c>
      <c r="P8" s="55"/>
      <c r="Q8" s="30"/>
      <c r="R8" s="30"/>
      <c r="S8" s="30"/>
      <c r="T8" s="30"/>
      <c r="U8" s="30"/>
      <c r="V8" s="30"/>
    </row>
    <row r="9" spans="1:22" ht="13.5" customHeight="1">
      <c r="A9" s="30"/>
      <c r="B9" s="20">
        <v>4</v>
      </c>
      <c r="C9" s="15" t="s">
        <v>185</v>
      </c>
      <c r="D9" s="11"/>
      <c r="E9" s="172">
        <v>0</v>
      </c>
      <c r="F9" s="37"/>
      <c r="G9" s="12"/>
      <c r="H9" s="12"/>
      <c r="I9" s="183">
        <f t="shared" si="0"/>
        <v>0</v>
      </c>
      <c r="J9" s="37"/>
      <c r="K9" s="168">
        <v>0</v>
      </c>
      <c r="L9" s="12"/>
      <c r="M9" s="183">
        <f t="shared" si="1"/>
        <v>0</v>
      </c>
      <c r="N9" s="37"/>
      <c r="O9" s="168">
        <v>0</v>
      </c>
      <c r="P9" s="55"/>
      <c r="Q9" s="30"/>
      <c r="R9" s="30"/>
      <c r="S9" s="30"/>
      <c r="T9" s="30"/>
      <c r="U9" s="30"/>
      <c r="V9" s="30"/>
    </row>
    <row r="10" spans="1:22" ht="13.5" customHeight="1">
      <c r="A10" s="30"/>
      <c r="B10" s="20">
        <v>5</v>
      </c>
      <c r="C10" s="15" t="s">
        <v>186</v>
      </c>
      <c r="D10" s="11"/>
      <c r="E10" s="172">
        <v>0</v>
      </c>
      <c r="F10" s="37"/>
      <c r="G10" s="12"/>
      <c r="H10" s="12"/>
      <c r="I10" s="183">
        <f t="shared" si="0"/>
        <v>0</v>
      </c>
      <c r="J10" s="37"/>
      <c r="K10" s="168">
        <v>0</v>
      </c>
      <c r="L10" s="12"/>
      <c r="M10" s="183">
        <f t="shared" si="1"/>
        <v>0</v>
      </c>
      <c r="N10" s="37"/>
      <c r="O10" s="168">
        <v>0</v>
      </c>
      <c r="P10" s="55"/>
      <c r="Q10" s="30"/>
      <c r="R10" s="30"/>
      <c r="S10" s="30"/>
      <c r="T10" s="30"/>
      <c r="U10" s="30"/>
      <c r="V10" s="30"/>
    </row>
    <row r="11" spans="1:22" ht="13.5" customHeight="1">
      <c r="A11" s="30"/>
      <c r="B11" s="20">
        <v>6</v>
      </c>
      <c r="C11" s="15" t="s">
        <v>187</v>
      </c>
      <c r="D11" s="11"/>
      <c r="E11" s="172">
        <v>0</v>
      </c>
      <c r="F11" s="37"/>
      <c r="G11" s="12"/>
      <c r="H11" s="12"/>
      <c r="I11" s="183">
        <f t="shared" si="0"/>
        <v>0</v>
      </c>
      <c r="J11" s="37"/>
      <c r="K11" s="168">
        <v>0</v>
      </c>
      <c r="L11" s="12"/>
      <c r="M11" s="183">
        <f t="shared" si="1"/>
        <v>0</v>
      </c>
      <c r="N11" s="37"/>
      <c r="O11" s="168">
        <v>0</v>
      </c>
      <c r="P11" s="55"/>
      <c r="Q11" s="30"/>
      <c r="R11" s="30"/>
      <c r="S11" s="30"/>
      <c r="T11" s="30"/>
      <c r="U11" s="30"/>
      <c r="V11" s="30"/>
    </row>
    <row r="12" spans="1:22" ht="13.5" customHeight="1">
      <c r="A12" s="30"/>
      <c r="B12" s="20">
        <v>7</v>
      </c>
      <c r="C12" s="15" t="s">
        <v>188</v>
      </c>
      <c r="D12" s="11"/>
      <c r="E12" s="172">
        <v>0</v>
      </c>
      <c r="F12" s="37"/>
      <c r="G12" s="12"/>
      <c r="H12" s="12"/>
      <c r="I12" s="183">
        <f t="shared" si="0"/>
        <v>0</v>
      </c>
      <c r="J12" s="37"/>
      <c r="K12" s="168">
        <v>0</v>
      </c>
      <c r="L12" s="12"/>
      <c r="M12" s="183">
        <f t="shared" si="1"/>
        <v>0</v>
      </c>
      <c r="N12" s="37"/>
      <c r="O12" s="168">
        <v>0</v>
      </c>
      <c r="P12" s="55"/>
      <c r="Q12" s="30"/>
      <c r="R12" s="30"/>
      <c r="S12" s="30"/>
      <c r="T12" s="30"/>
      <c r="U12" s="30"/>
      <c r="V12" s="30"/>
    </row>
    <row r="13" spans="1:22" ht="13.5" customHeight="1">
      <c r="A13" s="30"/>
      <c r="B13" s="20">
        <v>8</v>
      </c>
      <c r="C13" s="49" t="s">
        <v>189</v>
      </c>
      <c r="D13" s="11"/>
      <c r="E13" s="172">
        <v>0</v>
      </c>
      <c r="F13" s="37"/>
      <c r="G13" s="12"/>
      <c r="H13" s="12"/>
      <c r="I13" s="183">
        <f t="shared" si="0"/>
        <v>0</v>
      </c>
      <c r="J13" s="37"/>
      <c r="K13" s="168">
        <v>0</v>
      </c>
      <c r="L13" s="12"/>
      <c r="M13" s="183">
        <f t="shared" si="1"/>
        <v>0</v>
      </c>
      <c r="N13" s="37"/>
      <c r="O13" s="168">
        <v>0</v>
      </c>
      <c r="P13" s="55"/>
      <c r="Q13" s="30"/>
      <c r="R13" s="30"/>
      <c r="S13" s="30"/>
      <c r="T13" s="30"/>
      <c r="U13" s="30"/>
      <c r="V13" s="30"/>
    </row>
    <row r="14" spans="1:22" ht="13.5" customHeight="1">
      <c r="A14" s="30"/>
      <c r="B14" s="20">
        <v>9</v>
      </c>
      <c r="C14" s="15" t="s">
        <v>190</v>
      </c>
      <c r="D14" s="11"/>
      <c r="E14" s="172">
        <v>0</v>
      </c>
      <c r="F14" s="37"/>
      <c r="G14" s="12"/>
      <c r="H14" s="12"/>
      <c r="I14" s="183">
        <f t="shared" si="0"/>
        <v>0</v>
      </c>
      <c r="J14" s="37"/>
      <c r="K14" s="168">
        <v>0</v>
      </c>
      <c r="L14" s="12"/>
      <c r="M14" s="183">
        <f t="shared" si="1"/>
        <v>0</v>
      </c>
      <c r="N14" s="37"/>
      <c r="O14" s="168">
        <v>0</v>
      </c>
      <c r="P14" s="55"/>
      <c r="Q14" s="30"/>
      <c r="R14" s="30"/>
      <c r="S14" s="30"/>
      <c r="T14" s="30"/>
      <c r="U14" s="30"/>
      <c r="V14" s="30"/>
    </row>
    <row r="15" spans="1:22" ht="13.5" customHeight="1">
      <c r="A15" s="30"/>
      <c r="B15" s="20">
        <v>10</v>
      </c>
      <c r="C15" s="15" t="s">
        <v>191</v>
      </c>
      <c r="D15" s="11"/>
      <c r="E15" s="172">
        <v>0</v>
      </c>
      <c r="F15" s="37"/>
      <c r="G15" s="12"/>
      <c r="H15" s="12"/>
      <c r="I15" s="183">
        <f t="shared" si="0"/>
        <v>0</v>
      </c>
      <c r="J15" s="37"/>
      <c r="K15" s="168">
        <v>0</v>
      </c>
      <c r="L15" s="12"/>
      <c r="M15" s="183">
        <f t="shared" si="1"/>
        <v>0</v>
      </c>
      <c r="N15" s="37"/>
      <c r="O15" s="168">
        <v>0</v>
      </c>
      <c r="P15" s="55"/>
      <c r="Q15" s="30"/>
      <c r="R15" s="30"/>
      <c r="S15" s="30"/>
      <c r="T15" s="30"/>
      <c r="U15" s="30"/>
      <c r="V15" s="30"/>
    </row>
    <row r="16" spans="1:22" ht="13.5" customHeight="1">
      <c r="A16" s="30"/>
      <c r="B16" s="20">
        <v>11</v>
      </c>
      <c r="C16" s="15" t="s">
        <v>192</v>
      </c>
      <c r="D16" s="11"/>
      <c r="E16" s="172">
        <v>0</v>
      </c>
      <c r="F16" s="37"/>
      <c r="G16" s="12"/>
      <c r="H16" s="12"/>
      <c r="I16" s="183">
        <f t="shared" si="0"/>
        <v>0</v>
      </c>
      <c r="J16" s="37"/>
      <c r="K16" s="168">
        <v>0</v>
      </c>
      <c r="L16" s="12"/>
      <c r="M16" s="183">
        <f t="shared" si="1"/>
        <v>0</v>
      </c>
      <c r="N16" s="37"/>
      <c r="O16" s="168">
        <v>0</v>
      </c>
      <c r="P16" s="55"/>
      <c r="Q16" s="30"/>
      <c r="R16" s="30"/>
      <c r="S16" s="30"/>
      <c r="T16" s="30"/>
      <c r="U16" s="30"/>
      <c r="V16" s="30"/>
    </row>
    <row r="17" spans="1:22" ht="13.5" customHeight="1">
      <c r="A17" s="30"/>
      <c r="B17" s="20">
        <v>12</v>
      </c>
      <c r="C17" s="15" t="s">
        <v>193</v>
      </c>
      <c r="D17" s="11"/>
      <c r="E17" s="172">
        <v>0</v>
      </c>
      <c r="F17" s="37"/>
      <c r="G17" s="12"/>
      <c r="H17" s="12"/>
      <c r="I17" s="183">
        <f t="shared" si="0"/>
        <v>0</v>
      </c>
      <c r="J17" s="37"/>
      <c r="K17" s="168">
        <v>0</v>
      </c>
      <c r="L17" s="12"/>
      <c r="M17" s="183">
        <f t="shared" si="1"/>
        <v>0</v>
      </c>
      <c r="N17" s="37"/>
      <c r="O17" s="168">
        <v>0</v>
      </c>
      <c r="P17" s="55"/>
      <c r="Q17" s="30"/>
      <c r="R17" s="30"/>
      <c r="S17" s="30"/>
      <c r="T17" s="30"/>
      <c r="U17" s="30"/>
      <c r="V17" s="30"/>
    </row>
    <row r="18" spans="1:22" ht="13.5" customHeight="1">
      <c r="A18" s="30"/>
      <c r="B18" s="20">
        <v>13</v>
      </c>
      <c r="C18" s="15" t="s">
        <v>194</v>
      </c>
      <c r="D18" s="11"/>
      <c r="E18" s="172">
        <v>0</v>
      </c>
      <c r="F18" s="37"/>
      <c r="G18" s="12"/>
      <c r="H18" s="12"/>
      <c r="I18" s="183">
        <f t="shared" si="0"/>
        <v>0</v>
      </c>
      <c r="J18" s="37"/>
      <c r="K18" s="168">
        <v>0</v>
      </c>
      <c r="L18" s="12"/>
      <c r="M18" s="183">
        <f t="shared" si="1"/>
        <v>0</v>
      </c>
      <c r="N18" s="37"/>
      <c r="O18" s="168">
        <v>0</v>
      </c>
      <c r="P18" s="55"/>
      <c r="Q18" s="30"/>
      <c r="R18" s="30"/>
      <c r="S18" s="30"/>
      <c r="T18" s="30"/>
      <c r="U18" s="30"/>
      <c r="V18" s="30"/>
    </row>
    <row r="19" spans="1:22" ht="13.5" customHeight="1">
      <c r="A19" s="30"/>
      <c r="B19" s="20">
        <v>14</v>
      </c>
      <c r="C19" s="15" t="s">
        <v>195</v>
      </c>
      <c r="D19" s="11"/>
      <c r="E19" s="172">
        <v>0</v>
      </c>
      <c r="F19" s="37"/>
      <c r="G19" s="12"/>
      <c r="H19" s="12"/>
      <c r="I19" s="183">
        <f t="shared" si="0"/>
        <v>0</v>
      </c>
      <c r="J19" s="37"/>
      <c r="K19" s="168">
        <v>0</v>
      </c>
      <c r="L19" s="12"/>
      <c r="M19" s="183">
        <f t="shared" si="1"/>
        <v>0</v>
      </c>
      <c r="N19" s="37"/>
      <c r="O19" s="168">
        <v>0</v>
      </c>
      <c r="P19" s="55"/>
      <c r="Q19" s="30"/>
      <c r="R19" s="30"/>
      <c r="S19" s="30"/>
      <c r="T19" s="30"/>
      <c r="U19" s="30"/>
      <c r="V19" s="30"/>
    </row>
    <row r="20" spans="1:22" ht="13.5" customHeight="1">
      <c r="A20" s="30"/>
      <c r="B20" s="20">
        <v>15</v>
      </c>
      <c r="C20" s="15" t="s">
        <v>102</v>
      </c>
      <c r="D20" s="11"/>
      <c r="E20" s="172">
        <v>0</v>
      </c>
      <c r="F20" s="37"/>
      <c r="G20" s="12"/>
      <c r="H20" s="12"/>
      <c r="I20" s="183">
        <f t="shared" si="0"/>
        <v>0</v>
      </c>
      <c r="J20" s="37"/>
      <c r="K20" s="168">
        <v>0</v>
      </c>
      <c r="L20" s="12"/>
      <c r="M20" s="183">
        <f t="shared" si="1"/>
        <v>0</v>
      </c>
      <c r="N20" s="37"/>
      <c r="O20" s="168">
        <v>0</v>
      </c>
      <c r="P20" s="55"/>
      <c r="Q20" s="30"/>
      <c r="R20" s="30"/>
      <c r="S20" s="30"/>
      <c r="T20" s="30"/>
      <c r="U20" s="30"/>
      <c r="V20" s="30"/>
    </row>
    <row r="21" spans="1:22" ht="13.5" customHeight="1">
      <c r="A21" s="30"/>
      <c r="B21" s="20">
        <v>16</v>
      </c>
      <c r="C21" s="15" t="s">
        <v>155</v>
      </c>
      <c r="D21" s="11"/>
      <c r="E21" s="172">
        <v>0</v>
      </c>
      <c r="F21" s="37"/>
      <c r="G21" s="12"/>
      <c r="H21" s="12"/>
      <c r="I21" s="183">
        <f t="shared" si="0"/>
        <v>0</v>
      </c>
      <c r="J21" s="37"/>
      <c r="K21" s="168">
        <v>0</v>
      </c>
      <c r="L21" s="12"/>
      <c r="M21" s="183">
        <f t="shared" si="1"/>
        <v>0</v>
      </c>
      <c r="N21" s="37"/>
      <c r="O21" s="168">
        <v>0</v>
      </c>
      <c r="P21" s="55"/>
      <c r="Q21" s="30"/>
      <c r="R21" s="30"/>
      <c r="S21" s="30"/>
      <c r="T21" s="30"/>
      <c r="U21" s="30"/>
      <c r="V21" s="30"/>
    </row>
    <row r="22" spans="1:22" ht="13.5" customHeight="1">
      <c r="A22" s="30"/>
      <c r="B22" s="20"/>
      <c r="C22" s="12"/>
      <c r="D22" s="11"/>
      <c r="E22" s="37"/>
      <c r="F22" s="37"/>
      <c r="G22" s="12"/>
      <c r="H22" s="12"/>
      <c r="I22" s="37"/>
      <c r="J22" s="37"/>
      <c r="K22" s="12"/>
      <c r="L22" s="12"/>
      <c r="M22" s="37"/>
      <c r="N22" s="37"/>
      <c r="O22" s="12"/>
      <c r="P22" s="55"/>
      <c r="Q22" s="30"/>
      <c r="R22" s="30"/>
      <c r="S22" s="30"/>
      <c r="T22" s="30"/>
      <c r="U22" s="30"/>
      <c r="V22" s="30"/>
    </row>
    <row r="23" spans="1:22" s="71" customFormat="1" ht="13.5" customHeight="1">
      <c r="A23" s="41"/>
      <c r="B23" s="25"/>
      <c r="C23" s="10" t="s">
        <v>52</v>
      </c>
      <c r="D23" s="9"/>
      <c r="E23" s="173">
        <f>SUM(E6:E21)</f>
        <v>0</v>
      </c>
      <c r="F23" s="48"/>
      <c r="G23" s="10"/>
      <c r="H23" s="10"/>
      <c r="I23" s="173">
        <f>SUM(I6:I21)</f>
        <v>0</v>
      </c>
      <c r="J23" s="48"/>
      <c r="K23" s="10"/>
      <c r="L23" s="10"/>
      <c r="M23" s="173">
        <f>SUM(M6:M21)</f>
        <v>0</v>
      </c>
      <c r="N23" s="48"/>
      <c r="O23" s="10"/>
      <c r="P23" s="74"/>
      <c r="Q23" s="41"/>
      <c r="R23" s="41"/>
      <c r="S23" s="41"/>
      <c r="T23" s="41"/>
      <c r="U23" s="41"/>
      <c r="V23" s="41"/>
    </row>
    <row r="24" spans="1:22" ht="13.5" customHeight="1" thickBot="1">
      <c r="A24" s="30"/>
      <c r="B24" s="2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30"/>
      <c r="R24" s="30"/>
      <c r="S24" s="30"/>
      <c r="T24" s="30"/>
      <c r="U24" s="30"/>
      <c r="V24" s="30"/>
    </row>
    <row r="25" spans="1:22" ht="13.5" customHeight="1">
      <c r="A25" s="30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3.5" customHeight="1">
      <c r="A26" s="30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3.5" customHeight="1">
      <c r="A27" s="30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3.5" customHeight="1">
      <c r="A28" s="30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3.5" customHeight="1">
      <c r="A29" s="30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3.5" customHeight="1">
      <c r="A30" s="30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3.5" customHeight="1">
      <c r="A31" s="30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3.5" customHeight="1">
      <c r="A32" s="30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3.5" customHeight="1">
      <c r="A33" s="30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3.5" customHeight="1">
      <c r="A34" s="30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3.5" customHeight="1">
      <c r="A35" s="30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3.5" customHeight="1">
      <c r="A36" s="30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3.5" customHeight="1">
      <c r="A37" s="30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3.5" customHeight="1">
      <c r="A38" s="30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3.5" customHeight="1">
      <c r="A39" s="30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ht="13.5" customHeight="1">
      <c r="A40" s="39"/>
      <c r="B40" s="3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0"/>
      <c r="S40" s="30"/>
      <c r="T40" s="30"/>
      <c r="U40" s="30"/>
      <c r="V40" s="30"/>
    </row>
    <row r="41" spans="1:22" ht="13.5" customHeight="1">
      <c r="A41" s="39"/>
      <c r="B41" s="3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0"/>
      <c r="S41" s="30"/>
      <c r="T41" s="30"/>
      <c r="U41" s="30"/>
      <c r="V41" s="30"/>
    </row>
    <row r="42" spans="1:22" ht="13.5" customHeight="1">
      <c r="A42" s="39"/>
      <c r="B42" s="3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0"/>
      <c r="S42" s="30"/>
      <c r="T42" s="30"/>
      <c r="U42" s="30"/>
      <c r="V42" s="30"/>
    </row>
    <row r="43" spans="1:22" ht="13.5" customHeight="1">
      <c r="A43" s="39"/>
      <c r="B43" s="3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0"/>
      <c r="S43" s="30"/>
      <c r="T43" s="30"/>
      <c r="U43" s="30"/>
      <c r="V43" s="30"/>
    </row>
    <row r="44" spans="1:22" ht="13.5" customHeight="1">
      <c r="A44" s="39"/>
      <c r="B44" s="3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0"/>
      <c r="S44" s="30"/>
      <c r="T44" s="30"/>
      <c r="U44" s="30"/>
      <c r="V44" s="30"/>
    </row>
    <row r="45" spans="1:22" ht="13.5" customHeight="1">
      <c r="A45" s="39"/>
      <c r="B45" s="3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0"/>
      <c r="S45" s="30"/>
      <c r="T45" s="30"/>
      <c r="U45" s="30"/>
      <c r="V45" s="30"/>
    </row>
    <row r="46" spans="1:22" ht="13.5" customHeight="1">
      <c r="A46" s="39"/>
      <c r="B46" s="3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0"/>
      <c r="S46" s="30"/>
      <c r="T46" s="30"/>
      <c r="U46" s="30"/>
      <c r="V46" s="30"/>
    </row>
    <row r="47" spans="1:22" ht="13.5" customHeight="1">
      <c r="A47" s="39"/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0"/>
      <c r="S47" s="30"/>
      <c r="T47" s="30"/>
      <c r="U47" s="30"/>
      <c r="V47" s="30"/>
    </row>
    <row r="48" spans="1:22" ht="13.5" customHeight="1">
      <c r="A48" s="39"/>
      <c r="B48" s="3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0"/>
      <c r="S48" s="30"/>
      <c r="T48" s="30"/>
      <c r="U48" s="30"/>
      <c r="V48" s="30"/>
    </row>
    <row r="49" spans="1:22" ht="13.5" customHeight="1">
      <c r="A49" s="39"/>
      <c r="B49" s="3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0"/>
      <c r="S49" s="30"/>
      <c r="T49" s="30"/>
      <c r="U49" s="30"/>
      <c r="V49" s="30"/>
    </row>
    <row r="50" spans="1:22" ht="13.5" customHeight="1">
      <c r="A50" s="30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ht="13.5" customHeight="1">
      <c r="A51" s="30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ht="13.5" customHeight="1">
      <c r="A52" s="30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ht="13.5" customHeight="1">
      <c r="A53" s="39"/>
      <c r="B53" s="3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3.5" customHeight="1">
      <c r="A54" s="39"/>
      <c r="B54" s="3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3.5" customHeight="1">
      <c r="A55" s="39"/>
      <c r="B55" s="3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3.5" customHeight="1">
      <c r="A56" s="39"/>
      <c r="B56" s="3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3.5" customHeight="1">
      <c r="A57" s="39"/>
      <c r="B57" s="3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3.5" customHeight="1">
      <c r="A58" s="39"/>
      <c r="B58" s="3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3.5" customHeight="1">
      <c r="A59" s="39"/>
      <c r="B59" s="3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3.5" customHeight="1">
      <c r="A60" s="39"/>
      <c r="B60" s="3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3.5" customHeight="1">
      <c r="A61" s="39"/>
      <c r="B61" s="3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3.5" customHeight="1">
      <c r="A62" s="39"/>
      <c r="B62" s="3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3.5" customHeight="1">
      <c r="A63" s="39"/>
      <c r="B63" s="3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3.5" customHeight="1">
      <c r="A64" s="39"/>
      <c r="B64" s="3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3.5" customHeight="1">
      <c r="A65" s="39"/>
      <c r="B65" s="3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3.5" customHeight="1">
      <c r="A66" s="39"/>
      <c r="B66" s="3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3.5" customHeight="1">
      <c r="A67" s="39"/>
      <c r="B67" s="3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3.5" customHeight="1">
      <c r="A68" s="39"/>
      <c r="B68" s="3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3.5" customHeight="1">
      <c r="A69" s="39"/>
      <c r="B69" s="3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3.5" customHeight="1">
      <c r="A70" s="39"/>
      <c r="B70" s="3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3.5" customHeight="1">
      <c r="A71" s="39"/>
      <c r="B71" s="3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3.5" customHeight="1">
      <c r="A72" s="39"/>
      <c r="B72" s="3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3.5" customHeight="1">
      <c r="A73" s="39"/>
      <c r="B73" s="3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3.5" customHeight="1">
      <c r="A74" s="39"/>
      <c r="B74" s="3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3.5" customHeight="1">
      <c r="A75" s="39"/>
      <c r="B75" s="3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3.5" customHeight="1">
      <c r="A76" s="39"/>
      <c r="B76" s="3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3.5" customHeight="1">
      <c r="A77" s="39"/>
      <c r="B77" s="3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3.5" customHeight="1">
      <c r="A78" s="39"/>
      <c r="B78" s="3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3.5" customHeight="1">
      <c r="A79" s="39"/>
      <c r="B79" s="3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3.5" customHeight="1">
      <c r="A80" s="39"/>
      <c r="B80" s="3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3.5" customHeight="1">
      <c r="A81" s="39"/>
      <c r="B81" s="3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3.5" customHeight="1">
      <c r="A82" s="39"/>
      <c r="B82" s="3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3.5" customHeight="1">
      <c r="A83" s="39"/>
      <c r="B83" s="3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3.5" customHeight="1">
      <c r="A84" s="39"/>
      <c r="B84" s="3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3.5" customHeight="1">
      <c r="A85" s="39"/>
      <c r="B85" s="3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3.5" customHeight="1">
      <c r="A86" s="39"/>
      <c r="B86" s="3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3.5" customHeight="1">
      <c r="A87" s="39"/>
      <c r="B87" s="3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3.5" customHeight="1">
      <c r="A88" s="39"/>
      <c r="B88" s="3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3.5" customHeight="1">
      <c r="A89" s="39"/>
      <c r="B89" s="3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3.5" customHeight="1">
      <c r="A90" s="39"/>
      <c r="B90" s="3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3.5" customHeight="1">
      <c r="A91" s="39"/>
      <c r="B91" s="3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3.5" customHeight="1">
      <c r="A92" s="39"/>
      <c r="B92" s="3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3.5" customHeight="1">
      <c r="A93" s="39"/>
      <c r="B93" s="34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3.5" customHeight="1">
      <c r="A94" s="39"/>
      <c r="B94" s="3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3.5" customHeight="1">
      <c r="A95" s="39"/>
      <c r="B95" s="3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3.5" customHeight="1">
      <c r="A96" s="39"/>
      <c r="B96" s="3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3.5" customHeight="1">
      <c r="A97" s="39"/>
      <c r="B97" s="3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3.5" customHeight="1">
      <c r="A98" s="39"/>
      <c r="B98" s="3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3.5" customHeight="1">
      <c r="A99" s="39"/>
      <c r="B99" s="34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3.5" customHeight="1">
      <c r="A100" s="39"/>
      <c r="B100" s="3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3.5" customHeight="1">
      <c r="A101" s="39"/>
      <c r="B101" s="3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3.5" customHeight="1">
      <c r="A102" s="39"/>
      <c r="B102" s="3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3.5" customHeight="1">
      <c r="A103" s="39"/>
      <c r="B103" s="3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3.5" customHeight="1">
      <c r="A104" s="39"/>
      <c r="B104" s="3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3.5" customHeight="1">
      <c r="A105" s="39"/>
      <c r="B105" s="3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3.5" customHeight="1">
      <c r="A106" s="39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3.5" customHeight="1">
      <c r="A107" s="39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3.5" customHeight="1">
      <c r="A108" s="39"/>
      <c r="B108" s="3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3.5" customHeight="1">
      <c r="A109" s="39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3.5" customHeight="1">
      <c r="A110" s="39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3.5" customHeight="1">
      <c r="A111" s="39"/>
      <c r="B111" s="3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3.5" customHeight="1">
      <c r="A112" s="39"/>
      <c r="B112" s="3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3.5" customHeight="1">
      <c r="A113" s="39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3.5" customHeight="1">
      <c r="A114" s="39"/>
      <c r="B114" s="3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3.5" customHeight="1">
      <c r="A115" s="39"/>
      <c r="B115" s="3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3.5" customHeight="1">
      <c r="A116" s="39"/>
      <c r="B116" s="34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3.5" customHeight="1">
      <c r="A117" s="39"/>
      <c r="B117" s="3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3.5" customHeight="1">
      <c r="A118" s="39"/>
      <c r="B118" s="3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3.5" customHeight="1">
      <c r="A119" s="39"/>
      <c r="B119" s="3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3.5" customHeight="1">
      <c r="A120" s="39"/>
      <c r="B120" s="34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3.5" customHeight="1">
      <c r="A121" s="39"/>
      <c r="B121" s="34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3.5" customHeight="1">
      <c r="A122" s="39"/>
      <c r="B122" s="34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3.5" customHeight="1">
      <c r="A123" s="39"/>
      <c r="B123" s="34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3.5" customHeight="1">
      <c r="A124" s="39"/>
      <c r="B124" s="34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3.5" customHeight="1">
      <c r="A125" s="39"/>
      <c r="B125" s="34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3.5" customHeight="1">
      <c r="A126" s="39"/>
      <c r="B126" s="34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3.5" customHeight="1">
      <c r="A127" s="39"/>
      <c r="B127" s="34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3.5" customHeight="1">
      <c r="A128" s="39"/>
      <c r="B128" s="34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3.5" customHeight="1">
      <c r="A129" s="39"/>
      <c r="B129" s="34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3.5" customHeight="1">
      <c r="A130" s="39"/>
      <c r="B130" s="34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3.5" customHeight="1">
      <c r="A131" s="39"/>
      <c r="B131" s="34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3.5" customHeight="1">
      <c r="A132" s="39"/>
      <c r="B132" s="34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3.5" customHeight="1">
      <c r="A133" s="39"/>
      <c r="B133" s="34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3.5" customHeight="1">
      <c r="A134" s="39"/>
      <c r="B134" s="34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3.5" customHeight="1">
      <c r="A135" s="39"/>
      <c r="B135" s="34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3.5" customHeight="1">
      <c r="A136" s="39"/>
      <c r="B136" s="34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3.5" customHeight="1">
      <c r="A137" s="39"/>
      <c r="B137" s="34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3.5" customHeight="1">
      <c r="A138" s="39"/>
      <c r="B138" s="34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3.5" customHeight="1">
      <c r="A139" s="39"/>
      <c r="B139" s="34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9"/>
      <c r="B140" s="34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9"/>
      <c r="B141" s="34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9"/>
      <c r="B142" s="34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9"/>
      <c r="B143" s="34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9"/>
      <c r="B144" s="34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9"/>
      <c r="B145" s="34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3.5" customHeight="1">
      <c r="A146" s="39"/>
      <c r="B146" s="34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3.5" customHeight="1">
      <c r="A147" s="39"/>
      <c r="B147" s="34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ht="13.5" customHeight="1">
      <c r="A148" s="39"/>
      <c r="B148" s="34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ht="13.5" customHeight="1">
      <c r="A149" s="39"/>
      <c r="B149" s="34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ht="13.5" customHeight="1">
      <c r="A150" s="39"/>
      <c r="B150" s="34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ht="13.5" customHeight="1">
      <c r="A151" s="39"/>
      <c r="B151" s="34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ht="13.5" customHeight="1">
      <c r="A152" s="39"/>
      <c r="B152" s="34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ht="13.5" customHeight="1">
      <c r="A153" s="39"/>
      <c r="B153" s="34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ht="13.5" customHeight="1">
      <c r="A154" s="39"/>
      <c r="B154" s="34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ht="13.5" customHeight="1">
      <c r="A155" s="39"/>
      <c r="B155" s="34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ht="13.5" customHeight="1">
      <c r="A156" s="39"/>
      <c r="B156" s="34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ht="13.5" customHeight="1">
      <c r="A157" s="39"/>
      <c r="B157" s="34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ht="13.5" customHeight="1">
      <c r="A158" s="39"/>
      <c r="B158" s="34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ht="13.5" customHeight="1">
      <c r="A159" s="39"/>
      <c r="B159" s="34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ht="13.5" customHeight="1">
      <c r="A160" s="39"/>
      <c r="B160" s="34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ht="13.5" customHeight="1">
      <c r="A161" s="39"/>
      <c r="B161" s="34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ht="13.5" customHeight="1">
      <c r="A162" s="39"/>
      <c r="B162" s="34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ht="13.5" customHeight="1">
      <c r="A163" s="39"/>
      <c r="B163" s="34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ht="13.5" customHeight="1">
      <c r="A164" s="39"/>
      <c r="B164" s="34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ht="13.5" customHeight="1">
      <c r="A165" s="39"/>
      <c r="B165" s="34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ht="13.5" customHeight="1">
      <c r="A166" s="39"/>
      <c r="B166" s="34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ht="13.5" customHeight="1">
      <c r="A167" s="39"/>
      <c r="B167" s="34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ht="13.5" customHeight="1">
      <c r="A168" s="39"/>
      <c r="B168" s="34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ht="13.5" customHeight="1">
      <c r="A169" s="39"/>
      <c r="B169" s="34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ht="13.5" customHeight="1">
      <c r="A170" s="39"/>
      <c r="B170" s="34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ht="13.5" customHeight="1">
      <c r="A171" s="39"/>
      <c r="B171" s="34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ht="13.5" customHeight="1">
      <c r="A172" s="39"/>
      <c r="B172" s="34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ht="13.5" customHeight="1">
      <c r="A173" s="39"/>
      <c r="B173" s="34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ht="13.5" customHeight="1">
      <c r="A174" s="39"/>
      <c r="B174" s="34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ht="13.5" customHeight="1">
      <c r="A175" s="39"/>
      <c r="B175" s="34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ht="13.5" customHeight="1">
      <c r="A176" s="39"/>
      <c r="B176" s="34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ht="13.5" customHeight="1">
      <c r="A177" s="39"/>
      <c r="B177" s="34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1:22" ht="13.5" customHeight="1">
      <c r="A178" s="39"/>
      <c r="B178" s="34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</sheetData>
  <sheetProtection password="82C9" sheet="1" objects="1" scenarios="1" selectLockedCells="1"/>
  <mergeCells count="5">
    <mergeCell ref="C4:C5"/>
    <mergeCell ref="I3:K3"/>
    <mergeCell ref="M3:O3"/>
    <mergeCell ref="I4:K4"/>
    <mergeCell ref="M4:O4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8"/>
  </sheetPr>
  <dimension ref="A1:DI431"/>
  <sheetViews>
    <sheetView showZeros="0" zoomScale="75" zoomScaleNormal="75" workbookViewId="0">
      <selection activeCell="AC131" sqref="AC131"/>
    </sheetView>
  </sheetViews>
  <sheetFormatPr baseColWidth="10" defaultColWidth="9.6640625" defaultRowHeight="13.5" customHeight="1"/>
  <cols>
    <col min="1" max="2" width="1.5" style="40" customWidth="1"/>
    <col min="3" max="3" width="2.6640625" style="40" customWidth="1"/>
    <col min="4" max="6" width="18.6640625" style="40" customWidth="1"/>
    <col min="7" max="7" width="4.6640625" style="40" customWidth="1"/>
    <col min="8" max="8" width="3.6640625" style="40" customWidth="1"/>
    <col min="9" max="9" width="14.6640625" style="40" customWidth="1"/>
    <col min="10" max="10" width="1.6640625" style="40" customWidth="1"/>
    <col min="11" max="11" width="8.6640625" style="40" customWidth="1"/>
    <col min="12" max="13" width="2.6640625" style="40" customWidth="1"/>
    <col min="14" max="14" width="14.6640625" style="40" customWidth="1"/>
    <col min="15" max="15" width="1.6640625" style="40" customWidth="1"/>
    <col min="16" max="16" width="8.6640625" style="40" customWidth="1"/>
    <col min="17" max="18" width="2.6640625" style="40" customWidth="1"/>
    <col min="19" max="19" width="14.6640625" style="40" customWidth="1"/>
    <col min="20" max="20" width="1.6640625" style="40" customWidth="1"/>
    <col min="21" max="21" width="8.6640625" style="40" customWidth="1"/>
    <col min="22" max="23" width="2.6640625" style="40" customWidth="1"/>
    <col min="24" max="24" width="1.6640625" style="40" customWidth="1"/>
    <col min="25" max="16384" width="9.6640625" style="40"/>
  </cols>
  <sheetData>
    <row r="1" spans="1:113" ht="13.5" customHeight="1">
      <c r="A1" s="83"/>
      <c r="B1" s="83"/>
      <c r="C1" s="83"/>
      <c r="D1" s="83"/>
      <c r="E1" s="83"/>
      <c r="F1" s="83"/>
      <c r="G1" s="83"/>
      <c r="H1" s="83"/>
      <c r="I1" s="89"/>
      <c r="J1" s="83"/>
      <c r="K1" s="90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</row>
    <row r="2" spans="1:113" ht="13.5" customHeight="1">
      <c r="A2" s="83"/>
      <c r="B2" s="83"/>
      <c r="C2" s="83"/>
      <c r="D2" s="91" t="s">
        <v>225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</row>
    <row r="3" spans="1:113" ht="13.5" customHeight="1">
      <c r="A3" s="83"/>
      <c r="B3" s="83"/>
      <c r="C3" s="83"/>
      <c r="D3" s="83"/>
      <c r="E3" s="83"/>
      <c r="F3" s="83">
        <f>'02_Geg'!F7:Q7</f>
        <v>0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</row>
    <row r="4" spans="1:113" ht="13.5" customHeight="1">
      <c r="A4" s="83"/>
      <c r="B4" s="83"/>
      <c r="C4" s="92"/>
      <c r="D4" s="113" t="s">
        <v>8</v>
      </c>
      <c r="E4" s="83"/>
      <c r="F4" s="83"/>
      <c r="G4" s="89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</row>
    <row r="5" spans="1:113" ht="13.5" customHeight="1">
      <c r="A5" s="83"/>
      <c r="B5" s="83"/>
      <c r="C5" s="83"/>
      <c r="D5" s="114">
        <f ca="1">TODAY()</f>
        <v>43367</v>
      </c>
      <c r="E5" s="83"/>
      <c r="F5" s="93">
        <f>'02_Geg'!F9:Q9</f>
        <v>0</v>
      </c>
      <c r="G5" s="93"/>
      <c r="H5" s="93"/>
      <c r="I5" s="94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</row>
    <row r="6" spans="1:113" ht="13.5" customHeight="1" thickBot="1">
      <c r="A6" s="83"/>
      <c r="B6" s="83"/>
      <c r="C6" s="83"/>
      <c r="D6" s="83"/>
      <c r="E6" s="83"/>
      <c r="F6" s="83"/>
      <c r="G6" s="83"/>
      <c r="H6" s="83"/>
      <c r="I6" s="89"/>
      <c r="J6" s="83"/>
      <c r="K6" s="90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</row>
    <row r="7" spans="1:113" ht="13.5" customHeight="1" thickBot="1">
      <c r="A7" s="83"/>
      <c r="B7" s="83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</row>
    <row r="8" spans="1:113" ht="13.5" customHeight="1">
      <c r="A8" s="83"/>
      <c r="B8" s="83"/>
      <c r="C8" s="105"/>
      <c r="D8" s="128" t="s">
        <v>52</v>
      </c>
      <c r="E8" s="96"/>
      <c r="F8" s="95"/>
      <c r="G8" s="78"/>
      <c r="H8" s="115"/>
      <c r="I8" s="116" t="s">
        <v>212</v>
      </c>
      <c r="J8" s="117"/>
      <c r="K8" s="116">
        <v>1</v>
      </c>
      <c r="L8" s="118"/>
      <c r="M8" s="115"/>
      <c r="N8" s="116" t="s">
        <v>212</v>
      </c>
      <c r="O8" s="117"/>
      <c r="P8" s="116">
        <v>2</v>
      </c>
      <c r="Q8" s="118"/>
      <c r="R8" s="115"/>
      <c r="S8" s="116" t="s">
        <v>212</v>
      </c>
      <c r="T8" s="117"/>
      <c r="U8" s="116">
        <v>3</v>
      </c>
      <c r="V8" s="104"/>
      <c r="W8" s="107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</row>
    <row r="9" spans="1:113" ht="13.5" customHeight="1" thickBot="1">
      <c r="A9" s="83"/>
      <c r="B9" s="83"/>
      <c r="C9" s="105"/>
      <c r="D9" s="78"/>
      <c r="E9" s="78"/>
      <c r="F9" s="78"/>
      <c r="G9" s="78"/>
      <c r="H9" s="119"/>
      <c r="I9" s="120"/>
      <c r="J9" s="120"/>
      <c r="K9" s="121" t="s">
        <v>0</v>
      </c>
      <c r="L9" s="122"/>
      <c r="M9" s="119"/>
      <c r="N9" s="120"/>
      <c r="O9" s="120"/>
      <c r="P9" s="121" t="s">
        <v>0</v>
      </c>
      <c r="Q9" s="122"/>
      <c r="R9" s="119"/>
      <c r="S9" s="120"/>
      <c r="T9" s="120"/>
      <c r="U9" s="121" t="s">
        <v>0</v>
      </c>
      <c r="V9" s="112"/>
      <c r="W9" s="106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</row>
    <row r="10" spans="1:113" ht="13.5" customHeight="1">
      <c r="A10" s="83"/>
      <c r="B10" s="83"/>
      <c r="C10" s="105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106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</row>
    <row r="11" spans="1:113" ht="13.5" customHeight="1">
      <c r="A11" s="83"/>
      <c r="B11" s="83"/>
      <c r="C11" s="105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106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</row>
    <row r="12" spans="1:113" ht="13.5" customHeight="1">
      <c r="A12" s="83"/>
      <c r="B12" s="83"/>
      <c r="C12" s="105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106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</row>
    <row r="13" spans="1:113" ht="13.5" customHeight="1">
      <c r="A13" s="83"/>
      <c r="B13" s="83"/>
      <c r="C13" s="105"/>
      <c r="D13" s="78" t="s">
        <v>93</v>
      </c>
      <c r="E13" s="78"/>
      <c r="F13" s="78"/>
      <c r="G13" s="78"/>
      <c r="H13" s="78"/>
      <c r="I13" s="194">
        <f>'05_Omz'!G18/1000</f>
        <v>0</v>
      </c>
      <c r="J13" s="78"/>
      <c r="K13" s="195">
        <f>IF(I$13=0,0,I13/(I$13/100))</f>
        <v>0</v>
      </c>
      <c r="L13" s="78"/>
      <c r="M13" s="78"/>
      <c r="N13" s="194">
        <f>'05_Omz'!K18/1000</f>
        <v>0</v>
      </c>
      <c r="O13" s="78"/>
      <c r="P13" s="195">
        <f>IF(N$13=0,0,N13/(N$13/100))</f>
        <v>0</v>
      </c>
      <c r="Q13" s="78"/>
      <c r="R13" s="78"/>
      <c r="S13" s="194">
        <f>'05_Omz'!O18/1000</f>
        <v>0</v>
      </c>
      <c r="T13" s="78"/>
      <c r="U13" s="195">
        <f>IF(S$13=0,0,S13/(S$13/100))</f>
        <v>0</v>
      </c>
      <c r="V13" s="78"/>
      <c r="W13" s="106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</row>
    <row r="14" spans="1:113" ht="13.5" customHeight="1">
      <c r="A14" s="83"/>
      <c r="B14" s="83"/>
      <c r="C14" s="105"/>
      <c r="D14" s="78"/>
      <c r="E14" s="78"/>
      <c r="F14" s="78"/>
      <c r="G14" s="78"/>
      <c r="H14" s="78"/>
      <c r="I14" s="97"/>
      <c r="J14" s="78"/>
      <c r="K14" s="98"/>
      <c r="L14" s="78"/>
      <c r="M14" s="78"/>
      <c r="N14" s="97"/>
      <c r="O14" s="78"/>
      <c r="P14" s="98"/>
      <c r="Q14" s="78"/>
      <c r="R14" s="78"/>
      <c r="S14" s="97"/>
      <c r="T14" s="78"/>
      <c r="U14" s="98"/>
      <c r="V14" s="78"/>
      <c r="W14" s="106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</row>
    <row r="15" spans="1:113" ht="13.5" customHeight="1">
      <c r="A15" s="83"/>
      <c r="B15" s="83"/>
      <c r="C15" s="105"/>
      <c r="D15" s="78"/>
      <c r="E15" s="78"/>
      <c r="F15" s="78"/>
      <c r="G15" s="78"/>
      <c r="H15" s="78"/>
      <c r="I15" s="97"/>
      <c r="J15" s="78"/>
      <c r="K15" s="98"/>
      <c r="L15" s="78"/>
      <c r="M15" s="78"/>
      <c r="N15" s="97"/>
      <c r="O15" s="78"/>
      <c r="P15" s="98"/>
      <c r="Q15" s="78"/>
      <c r="R15" s="78"/>
      <c r="S15" s="97"/>
      <c r="T15" s="78"/>
      <c r="U15" s="98"/>
      <c r="V15" s="78"/>
      <c r="W15" s="106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</row>
    <row r="16" spans="1:113" ht="13.5" customHeight="1">
      <c r="A16" s="83"/>
      <c r="B16" s="83"/>
      <c r="C16" s="105"/>
      <c r="D16" s="78"/>
      <c r="E16" s="78"/>
      <c r="F16" s="78"/>
      <c r="G16" s="78"/>
      <c r="H16" s="78"/>
      <c r="I16" s="97"/>
      <c r="J16" s="78"/>
      <c r="K16" s="98"/>
      <c r="L16" s="78"/>
      <c r="M16" s="78"/>
      <c r="N16" s="97"/>
      <c r="O16" s="78"/>
      <c r="P16" s="98"/>
      <c r="Q16" s="78"/>
      <c r="R16" s="78"/>
      <c r="S16" s="97"/>
      <c r="T16" s="78"/>
      <c r="U16" s="98"/>
      <c r="V16" s="78"/>
      <c r="W16" s="106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</row>
    <row r="17" spans="1:113" ht="13.5" customHeight="1">
      <c r="A17" s="83"/>
      <c r="B17" s="83"/>
      <c r="C17" s="105"/>
      <c r="D17" s="95" t="s">
        <v>208</v>
      </c>
      <c r="E17" s="95"/>
      <c r="F17" s="95"/>
      <c r="G17" s="78"/>
      <c r="H17" s="78"/>
      <c r="I17" s="196">
        <f>'05_Omz'!G76/1000</f>
        <v>0</v>
      </c>
      <c r="J17" s="78"/>
      <c r="K17" s="197">
        <f>IF(I$13=0,0,I17/(I$13/100))</f>
        <v>0</v>
      </c>
      <c r="L17" s="78"/>
      <c r="M17" s="78"/>
      <c r="N17" s="196">
        <f>'05_Omz'!K76/1000</f>
        <v>0</v>
      </c>
      <c r="O17" s="78"/>
      <c r="P17" s="197">
        <f>IF(N$13=0,0,N17/(N$13/100))</f>
        <v>0</v>
      </c>
      <c r="Q17" s="78"/>
      <c r="R17" s="78"/>
      <c r="S17" s="196">
        <f>'05_Omz'!O76/1000</f>
        <v>0</v>
      </c>
      <c r="T17" s="78"/>
      <c r="U17" s="197">
        <f>IF(S$13=0,0,S17/(S$13/100))</f>
        <v>0</v>
      </c>
      <c r="V17" s="78"/>
      <c r="W17" s="106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</row>
    <row r="18" spans="1:113" ht="13.5" customHeight="1">
      <c r="A18" s="83"/>
      <c r="B18" s="83"/>
      <c r="C18" s="105"/>
      <c r="D18" s="78"/>
      <c r="E18" s="78"/>
      <c r="F18" s="78"/>
      <c r="G18" s="78"/>
      <c r="H18" s="78"/>
      <c r="I18" s="97"/>
      <c r="J18" s="78"/>
      <c r="K18" s="98"/>
      <c r="L18" s="78"/>
      <c r="M18" s="78"/>
      <c r="N18" s="97"/>
      <c r="O18" s="78"/>
      <c r="P18" s="98"/>
      <c r="Q18" s="78"/>
      <c r="R18" s="78"/>
      <c r="S18" s="97"/>
      <c r="T18" s="78"/>
      <c r="U18" s="98"/>
      <c r="V18" s="78"/>
      <c r="W18" s="106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</row>
    <row r="19" spans="1:113" ht="13.5" customHeight="1">
      <c r="A19" s="83"/>
      <c r="B19" s="83"/>
      <c r="C19" s="105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106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</row>
    <row r="20" spans="1:113" ht="13.5" customHeight="1">
      <c r="A20" s="83"/>
      <c r="B20" s="83"/>
      <c r="C20" s="105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106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</row>
    <row r="21" spans="1:113" ht="13.5" customHeight="1" thickBot="1">
      <c r="A21" s="83"/>
      <c r="B21" s="83"/>
      <c r="C21" s="105"/>
      <c r="D21" s="78"/>
      <c r="E21" s="78"/>
      <c r="F21" s="78"/>
      <c r="G21" s="78"/>
      <c r="H21" s="78"/>
      <c r="I21" s="97"/>
      <c r="J21" s="78"/>
      <c r="K21" s="98"/>
      <c r="L21" s="78"/>
      <c r="M21" s="78"/>
      <c r="N21" s="97"/>
      <c r="O21" s="78"/>
      <c r="P21" s="98"/>
      <c r="Q21" s="78"/>
      <c r="R21" s="78"/>
      <c r="S21" s="97"/>
      <c r="T21" s="78"/>
      <c r="U21" s="98"/>
      <c r="V21" s="78"/>
      <c r="W21" s="106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</row>
    <row r="22" spans="1:113" ht="13.5" customHeight="1">
      <c r="A22" s="83"/>
      <c r="B22" s="83"/>
      <c r="C22" s="105"/>
      <c r="D22" s="78"/>
      <c r="E22" s="78"/>
      <c r="F22" s="78"/>
      <c r="G22" s="78"/>
      <c r="H22" s="198"/>
      <c r="I22" s="199"/>
      <c r="J22" s="200"/>
      <c r="K22" s="201"/>
      <c r="L22" s="202"/>
      <c r="M22" s="198"/>
      <c r="N22" s="199"/>
      <c r="O22" s="200"/>
      <c r="P22" s="201"/>
      <c r="Q22" s="202"/>
      <c r="R22" s="198"/>
      <c r="S22" s="199"/>
      <c r="T22" s="200"/>
      <c r="U22" s="201"/>
      <c r="V22" s="202"/>
      <c r="W22" s="106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</row>
    <row r="23" spans="1:113" ht="13.5" customHeight="1">
      <c r="A23" s="83"/>
      <c r="B23" s="83"/>
      <c r="C23" s="105"/>
      <c r="D23" s="78"/>
      <c r="E23" s="78"/>
      <c r="F23" s="78"/>
      <c r="G23" s="78"/>
      <c r="H23" s="203"/>
      <c r="I23" s="204"/>
      <c r="J23" s="204"/>
      <c r="K23" s="204"/>
      <c r="L23" s="205"/>
      <c r="M23" s="203"/>
      <c r="N23" s="204"/>
      <c r="O23" s="204"/>
      <c r="P23" s="204"/>
      <c r="Q23" s="205"/>
      <c r="R23" s="203"/>
      <c r="S23" s="204"/>
      <c r="T23" s="204"/>
      <c r="U23" s="204"/>
      <c r="V23" s="205"/>
      <c r="W23" s="106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</row>
    <row r="24" spans="1:113" ht="13.5" customHeight="1">
      <c r="A24" s="83"/>
      <c r="B24" s="83"/>
      <c r="C24" s="105"/>
      <c r="D24" s="78" t="s">
        <v>95</v>
      </c>
      <c r="E24" s="78"/>
      <c r="F24" s="78"/>
      <c r="G24" s="78"/>
      <c r="H24" s="203"/>
      <c r="I24" s="194">
        <f>'06_Per'!E20/1000</f>
        <v>0</v>
      </c>
      <c r="J24" s="204"/>
      <c r="K24" s="195">
        <f>IF(I$13=0,0,I24/(I$13/100))</f>
        <v>0</v>
      </c>
      <c r="L24" s="205"/>
      <c r="M24" s="203"/>
      <c r="N24" s="194">
        <f>'06_Per'!I20/1000</f>
        <v>0</v>
      </c>
      <c r="O24" s="204"/>
      <c r="P24" s="195">
        <f>IF(N$13=0,0,N24/(N$13/100))</f>
        <v>0</v>
      </c>
      <c r="Q24" s="205"/>
      <c r="R24" s="203"/>
      <c r="S24" s="194">
        <f>'06_Per'!M20/1000</f>
        <v>0</v>
      </c>
      <c r="T24" s="204"/>
      <c r="U24" s="195">
        <f>IF(S$13=0,0,S24/(S$13/100))</f>
        <v>0</v>
      </c>
      <c r="V24" s="205"/>
      <c r="W24" s="106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</row>
    <row r="25" spans="1:113" ht="13.5" customHeight="1">
      <c r="A25" s="83"/>
      <c r="B25" s="83"/>
      <c r="C25" s="105"/>
      <c r="D25" s="78"/>
      <c r="E25" s="78"/>
      <c r="F25" s="78"/>
      <c r="G25" s="78"/>
      <c r="H25" s="203"/>
      <c r="I25" s="194"/>
      <c r="J25" s="204"/>
      <c r="K25" s="195"/>
      <c r="L25" s="205"/>
      <c r="M25" s="203"/>
      <c r="N25" s="194"/>
      <c r="O25" s="204"/>
      <c r="P25" s="195"/>
      <c r="Q25" s="205"/>
      <c r="R25" s="203"/>
      <c r="S25" s="194"/>
      <c r="T25" s="204"/>
      <c r="U25" s="195"/>
      <c r="V25" s="205"/>
      <c r="W25" s="106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</row>
    <row r="26" spans="1:113" ht="13.5" customHeight="1">
      <c r="A26" s="83"/>
      <c r="B26" s="83"/>
      <c r="C26" s="105"/>
      <c r="D26" s="78"/>
      <c r="E26" s="78"/>
      <c r="F26" s="78"/>
      <c r="G26" s="78"/>
      <c r="H26" s="203"/>
      <c r="I26" s="194"/>
      <c r="J26" s="204"/>
      <c r="K26" s="195"/>
      <c r="L26" s="205"/>
      <c r="M26" s="203"/>
      <c r="N26" s="194"/>
      <c r="O26" s="204"/>
      <c r="P26" s="195"/>
      <c r="Q26" s="205"/>
      <c r="R26" s="203"/>
      <c r="S26" s="194"/>
      <c r="T26" s="204"/>
      <c r="U26" s="195"/>
      <c r="V26" s="205"/>
      <c r="W26" s="106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</row>
    <row r="27" spans="1:113" ht="13.5" customHeight="1">
      <c r="A27" s="83"/>
      <c r="B27" s="83"/>
      <c r="C27" s="105"/>
      <c r="D27" s="78"/>
      <c r="E27" s="78"/>
      <c r="F27" s="78"/>
      <c r="G27" s="78"/>
      <c r="H27" s="203"/>
      <c r="I27" s="194"/>
      <c r="J27" s="204"/>
      <c r="K27" s="195"/>
      <c r="L27" s="205"/>
      <c r="M27" s="203"/>
      <c r="N27" s="194"/>
      <c r="O27" s="204"/>
      <c r="P27" s="195"/>
      <c r="Q27" s="205"/>
      <c r="R27" s="203"/>
      <c r="S27" s="194"/>
      <c r="T27" s="204"/>
      <c r="U27" s="195"/>
      <c r="V27" s="205"/>
      <c r="W27" s="106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</row>
    <row r="28" spans="1:113" ht="13.5" customHeight="1">
      <c r="A28" s="83"/>
      <c r="B28" s="83"/>
      <c r="C28" s="105"/>
      <c r="D28" s="78" t="s">
        <v>143</v>
      </c>
      <c r="E28" s="78"/>
      <c r="F28" s="78"/>
      <c r="G28" s="78"/>
      <c r="H28" s="203"/>
      <c r="I28" s="194">
        <f>'07_Hui'!E22/1000</f>
        <v>0</v>
      </c>
      <c r="J28" s="204"/>
      <c r="K28" s="195">
        <f>IF(I$13=0,0,I28/(I$13/100))</f>
        <v>0</v>
      </c>
      <c r="L28" s="205"/>
      <c r="M28" s="203"/>
      <c r="N28" s="194">
        <f>'07_Hui'!I22/1000</f>
        <v>0</v>
      </c>
      <c r="O28" s="204"/>
      <c r="P28" s="195">
        <f>IF(N$13=0,0,N28/(N$13/100))</f>
        <v>0</v>
      </c>
      <c r="Q28" s="205"/>
      <c r="R28" s="203"/>
      <c r="S28" s="194">
        <f>'07_Hui'!M22/1000</f>
        <v>0</v>
      </c>
      <c r="T28" s="204"/>
      <c r="U28" s="195">
        <f>IF(S$13=0,0,S28/(S$13/100))</f>
        <v>0</v>
      </c>
      <c r="V28" s="205"/>
      <c r="W28" s="106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</row>
    <row r="29" spans="1:113" ht="13.5" customHeight="1">
      <c r="A29" s="83"/>
      <c r="B29" s="83"/>
      <c r="C29" s="105"/>
      <c r="D29" s="78"/>
      <c r="E29" s="78"/>
      <c r="F29" s="78"/>
      <c r="G29" s="78"/>
      <c r="H29" s="203"/>
      <c r="I29" s="194"/>
      <c r="J29" s="204"/>
      <c r="K29" s="195"/>
      <c r="L29" s="205"/>
      <c r="M29" s="203"/>
      <c r="N29" s="194"/>
      <c r="O29" s="204"/>
      <c r="P29" s="195"/>
      <c r="Q29" s="205"/>
      <c r="R29" s="203"/>
      <c r="S29" s="194"/>
      <c r="T29" s="204"/>
      <c r="U29" s="195"/>
      <c r="V29" s="205"/>
      <c r="W29" s="106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</row>
    <row r="30" spans="1:113" ht="13.5" customHeight="1">
      <c r="A30" s="83"/>
      <c r="B30" s="83"/>
      <c r="C30" s="105"/>
      <c r="D30" s="78"/>
      <c r="E30" s="78"/>
      <c r="F30" s="78"/>
      <c r="G30" s="78"/>
      <c r="H30" s="203"/>
      <c r="I30" s="194"/>
      <c r="J30" s="204"/>
      <c r="K30" s="195"/>
      <c r="L30" s="205"/>
      <c r="M30" s="203"/>
      <c r="N30" s="194"/>
      <c r="O30" s="204"/>
      <c r="P30" s="195"/>
      <c r="Q30" s="205"/>
      <c r="R30" s="203"/>
      <c r="S30" s="194"/>
      <c r="T30" s="204"/>
      <c r="U30" s="195"/>
      <c r="V30" s="205"/>
      <c r="W30" s="106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</row>
    <row r="31" spans="1:113" ht="13.5" customHeight="1">
      <c r="A31" s="83"/>
      <c r="B31" s="83"/>
      <c r="C31" s="105"/>
      <c r="D31" s="78"/>
      <c r="E31" s="78"/>
      <c r="F31" s="78"/>
      <c r="G31" s="78"/>
      <c r="H31" s="203"/>
      <c r="I31" s="194"/>
      <c r="J31" s="204"/>
      <c r="K31" s="195"/>
      <c r="L31" s="205"/>
      <c r="M31" s="203"/>
      <c r="N31" s="194"/>
      <c r="O31" s="204"/>
      <c r="P31" s="195"/>
      <c r="Q31" s="205"/>
      <c r="R31" s="203"/>
      <c r="S31" s="194"/>
      <c r="T31" s="204"/>
      <c r="U31" s="195"/>
      <c r="V31" s="205"/>
      <c r="W31" s="106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</row>
    <row r="32" spans="1:113" ht="13.5" customHeight="1">
      <c r="A32" s="83"/>
      <c r="B32" s="83"/>
      <c r="C32" s="105"/>
      <c r="D32" s="78" t="s">
        <v>178</v>
      </c>
      <c r="E32" s="78"/>
      <c r="F32" s="78"/>
      <c r="G32" s="78"/>
      <c r="H32" s="203"/>
      <c r="I32" s="194">
        <f>'08_Ver'!E17/1000</f>
        <v>0</v>
      </c>
      <c r="J32" s="204"/>
      <c r="K32" s="195">
        <f>IF(I$13=0,0,I32/(I$13/100))</f>
        <v>0</v>
      </c>
      <c r="L32" s="205"/>
      <c r="M32" s="203"/>
      <c r="N32" s="194">
        <f>'08_Ver'!I17/1000</f>
        <v>0</v>
      </c>
      <c r="O32" s="204"/>
      <c r="P32" s="195">
        <f>IF(N$13=0,0,N32/(N$13/100))</f>
        <v>0</v>
      </c>
      <c r="Q32" s="205"/>
      <c r="R32" s="203"/>
      <c r="S32" s="194">
        <f>'08_Ver'!M17/1000</f>
        <v>0</v>
      </c>
      <c r="T32" s="204"/>
      <c r="U32" s="195">
        <f>IF(S$13=0,0,S32/(S$13/100))</f>
        <v>0</v>
      </c>
      <c r="V32" s="205"/>
      <c r="W32" s="106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</row>
    <row r="33" spans="1:113" ht="13.5" customHeight="1">
      <c r="A33" s="83"/>
      <c r="B33" s="83"/>
      <c r="C33" s="105"/>
      <c r="D33" s="78"/>
      <c r="E33" s="78"/>
      <c r="F33" s="78"/>
      <c r="G33" s="78"/>
      <c r="H33" s="203"/>
      <c r="I33" s="194"/>
      <c r="J33" s="204"/>
      <c r="K33" s="195"/>
      <c r="L33" s="205"/>
      <c r="M33" s="203"/>
      <c r="N33" s="194"/>
      <c r="O33" s="204"/>
      <c r="P33" s="195"/>
      <c r="Q33" s="205"/>
      <c r="R33" s="203"/>
      <c r="S33" s="194"/>
      <c r="T33" s="204"/>
      <c r="U33" s="195"/>
      <c r="V33" s="205"/>
      <c r="W33" s="106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</row>
    <row r="34" spans="1:113" ht="13.5" customHeight="1">
      <c r="A34" s="83"/>
      <c r="B34" s="83"/>
      <c r="C34" s="105"/>
      <c r="D34" s="78"/>
      <c r="E34" s="78"/>
      <c r="F34" s="78"/>
      <c r="G34" s="78"/>
      <c r="H34" s="203"/>
      <c r="I34" s="194"/>
      <c r="J34" s="204"/>
      <c r="K34" s="195"/>
      <c r="L34" s="205"/>
      <c r="M34" s="203"/>
      <c r="N34" s="194"/>
      <c r="O34" s="204"/>
      <c r="P34" s="195"/>
      <c r="Q34" s="205"/>
      <c r="R34" s="203"/>
      <c r="S34" s="194"/>
      <c r="T34" s="204"/>
      <c r="U34" s="195"/>
      <c r="V34" s="205"/>
      <c r="W34" s="106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</row>
    <row r="35" spans="1:113" ht="13.5" customHeight="1">
      <c r="A35" s="83"/>
      <c r="B35" s="83"/>
      <c r="C35" s="105"/>
      <c r="D35" s="78"/>
      <c r="E35" s="78"/>
      <c r="F35" s="78"/>
      <c r="G35" s="78"/>
      <c r="H35" s="203"/>
      <c r="I35" s="194"/>
      <c r="J35" s="204"/>
      <c r="K35" s="195"/>
      <c r="L35" s="205"/>
      <c r="M35" s="203"/>
      <c r="N35" s="194"/>
      <c r="O35" s="204"/>
      <c r="P35" s="195"/>
      <c r="Q35" s="205"/>
      <c r="R35" s="203"/>
      <c r="S35" s="194"/>
      <c r="T35" s="204"/>
      <c r="U35" s="195"/>
      <c r="V35" s="205"/>
      <c r="W35" s="106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</row>
    <row r="36" spans="1:113" ht="13.5" customHeight="1">
      <c r="A36" s="83"/>
      <c r="B36" s="83"/>
      <c r="C36" s="105"/>
      <c r="D36" s="78" t="s">
        <v>161</v>
      </c>
      <c r="E36" s="78"/>
      <c r="F36" s="78"/>
      <c r="G36" s="78"/>
      <c r="H36" s="203"/>
      <c r="I36" s="194">
        <f>'09_Bed'!E20/1000</f>
        <v>0</v>
      </c>
      <c r="J36" s="204"/>
      <c r="K36" s="195">
        <f>IF(I$13=0,0,I36/(I$13/100))</f>
        <v>0</v>
      </c>
      <c r="L36" s="205"/>
      <c r="M36" s="203"/>
      <c r="N36" s="194">
        <f>'09_Bed'!I20/1000</f>
        <v>0</v>
      </c>
      <c r="O36" s="204"/>
      <c r="P36" s="195">
        <f>IF(N$13=0,0,N36/(N$13/100))</f>
        <v>0</v>
      </c>
      <c r="Q36" s="205"/>
      <c r="R36" s="203"/>
      <c r="S36" s="194">
        <f>'09_Bed'!M20/1000</f>
        <v>0</v>
      </c>
      <c r="T36" s="204"/>
      <c r="U36" s="195">
        <f>IF(S$13=0,0,S36/(S$13/100))</f>
        <v>0</v>
      </c>
      <c r="V36" s="205"/>
      <c r="W36" s="106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</row>
    <row r="37" spans="1:113" ht="13.5" customHeight="1">
      <c r="A37" s="83"/>
      <c r="B37" s="83"/>
      <c r="C37" s="105"/>
      <c r="D37" s="78"/>
      <c r="E37" s="78"/>
      <c r="F37" s="78"/>
      <c r="G37" s="78"/>
      <c r="H37" s="203"/>
      <c r="I37" s="194"/>
      <c r="J37" s="204"/>
      <c r="K37" s="195"/>
      <c r="L37" s="205"/>
      <c r="M37" s="203"/>
      <c r="N37" s="194"/>
      <c r="O37" s="204"/>
      <c r="P37" s="195"/>
      <c r="Q37" s="205"/>
      <c r="R37" s="203"/>
      <c r="S37" s="194"/>
      <c r="T37" s="204"/>
      <c r="U37" s="195"/>
      <c r="V37" s="205"/>
      <c r="W37" s="106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</row>
    <row r="38" spans="1:113" ht="13.5" customHeight="1">
      <c r="A38" s="83"/>
      <c r="B38" s="83"/>
      <c r="C38" s="105"/>
      <c r="D38" s="78"/>
      <c r="E38" s="78"/>
      <c r="F38" s="78"/>
      <c r="G38" s="78"/>
      <c r="H38" s="203"/>
      <c r="I38" s="194"/>
      <c r="J38" s="204"/>
      <c r="K38" s="195"/>
      <c r="L38" s="205"/>
      <c r="M38" s="203"/>
      <c r="N38" s="194"/>
      <c r="O38" s="204"/>
      <c r="P38" s="195"/>
      <c r="Q38" s="205"/>
      <c r="R38" s="203"/>
      <c r="S38" s="194"/>
      <c r="T38" s="204"/>
      <c r="U38" s="195"/>
      <c r="V38" s="205"/>
      <c r="W38" s="106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</row>
    <row r="39" spans="1:113" ht="13.5" customHeight="1">
      <c r="A39" s="83"/>
      <c r="B39" s="83"/>
      <c r="C39" s="105"/>
      <c r="D39" s="78"/>
      <c r="E39" s="78"/>
      <c r="F39" s="78"/>
      <c r="G39" s="78"/>
      <c r="H39" s="203"/>
      <c r="I39" s="194"/>
      <c r="J39" s="204"/>
      <c r="K39" s="195"/>
      <c r="L39" s="205"/>
      <c r="M39" s="203"/>
      <c r="N39" s="194"/>
      <c r="O39" s="204"/>
      <c r="P39" s="195"/>
      <c r="Q39" s="205"/>
      <c r="R39" s="203"/>
      <c r="S39" s="194"/>
      <c r="T39" s="204"/>
      <c r="U39" s="195"/>
      <c r="V39" s="205"/>
      <c r="W39" s="106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</row>
    <row r="40" spans="1:113" ht="13.5" customHeight="1">
      <c r="A40" s="83"/>
      <c r="B40" s="83"/>
      <c r="C40" s="105"/>
      <c r="D40" s="78" t="s">
        <v>173</v>
      </c>
      <c r="E40" s="78"/>
      <c r="F40" s="78"/>
      <c r="G40" s="78"/>
      <c r="H40" s="203"/>
      <c r="I40" s="194">
        <f>'10_Aut'!E15/1000</f>
        <v>0</v>
      </c>
      <c r="J40" s="204"/>
      <c r="K40" s="195">
        <f>IF(I$13=0,0,I40/(I$13/100))</f>
        <v>0</v>
      </c>
      <c r="L40" s="205"/>
      <c r="M40" s="203"/>
      <c r="N40" s="194">
        <f>'10_Aut'!I15/1000</f>
        <v>0</v>
      </c>
      <c r="O40" s="204"/>
      <c r="P40" s="195">
        <f>IF(N$13=0,0,N40/(N$13/100))</f>
        <v>0</v>
      </c>
      <c r="Q40" s="205"/>
      <c r="R40" s="203"/>
      <c r="S40" s="194">
        <f>'10_Aut'!M15/1000</f>
        <v>0</v>
      </c>
      <c r="T40" s="204"/>
      <c r="U40" s="195">
        <f>IF(S$13=0,0,S40/(S$13/100))</f>
        <v>0</v>
      </c>
      <c r="V40" s="205"/>
      <c r="W40" s="106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</row>
    <row r="41" spans="1:113" ht="13.5" customHeight="1">
      <c r="A41" s="83"/>
      <c r="B41" s="83"/>
      <c r="C41" s="105"/>
      <c r="D41" s="78"/>
      <c r="E41" s="78"/>
      <c r="F41" s="78"/>
      <c r="G41" s="78"/>
      <c r="H41" s="203"/>
      <c r="I41" s="194"/>
      <c r="J41" s="204"/>
      <c r="K41" s="195"/>
      <c r="L41" s="205"/>
      <c r="M41" s="203"/>
      <c r="N41" s="194"/>
      <c r="O41" s="204"/>
      <c r="P41" s="195"/>
      <c r="Q41" s="205"/>
      <c r="R41" s="203"/>
      <c r="S41" s="194"/>
      <c r="T41" s="204"/>
      <c r="U41" s="195"/>
      <c r="V41" s="205"/>
      <c r="W41" s="106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</row>
    <row r="42" spans="1:113" ht="13.5" customHeight="1">
      <c r="A42" s="83"/>
      <c r="B42" s="83"/>
      <c r="C42" s="105"/>
      <c r="D42" s="78"/>
      <c r="E42" s="78"/>
      <c r="F42" s="78"/>
      <c r="G42" s="78"/>
      <c r="H42" s="203"/>
      <c r="I42" s="194"/>
      <c r="J42" s="204"/>
      <c r="K42" s="195"/>
      <c r="L42" s="205"/>
      <c r="M42" s="203"/>
      <c r="N42" s="194"/>
      <c r="O42" s="204"/>
      <c r="P42" s="195"/>
      <c r="Q42" s="205"/>
      <c r="R42" s="203"/>
      <c r="S42" s="194"/>
      <c r="T42" s="204"/>
      <c r="U42" s="195"/>
      <c r="V42" s="205"/>
      <c r="W42" s="106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</row>
    <row r="43" spans="1:113" ht="13.5" customHeight="1">
      <c r="A43" s="83"/>
      <c r="B43" s="83"/>
      <c r="C43" s="105"/>
      <c r="D43" s="78"/>
      <c r="E43" s="78"/>
      <c r="F43" s="78"/>
      <c r="G43" s="78"/>
      <c r="H43" s="203"/>
      <c r="I43" s="194"/>
      <c r="J43" s="204"/>
      <c r="K43" s="195"/>
      <c r="L43" s="205"/>
      <c r="M43" s="203"/>
      <c r="N43" s="194"/>
      <c r="O43" s="204"/>
      <c r="P43" s="195"/>
      <c r="Q43" s="205"/>
      <c r="R43" s="203"/>
      <c r="S43" s="194"/>
      <c r="T43" s="204"/>
      <c r="U43" s="195"/>
      <c r="V43" s="205"/>
      <c r="W43" s="106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</row>
    <row r="44" spans="1:113" ht="13.5" customHeight="1">
      <c r="A44" s="83"/>
      <c r="B44" s="83"/>
      <c r="C44" s="105"/>
      <c r="D44" s="78" t="s">
        <v>182</v>
      </c>
      <c r="E44" s="78"/>
      <c r="F44" s="78"/>
      <c r="G44" s="78"/>
      <c r="H44" s="203"/>
      <c r="I44" s="194">
        <f>'11_Alg'!E23/1000</f>
        <v>0</v>
      </c>
      <c r="J44" s="204"/>
      <c r="K44" s="195">
        <f>IF(I$13=0,0,I44/(I$13/100))</f>
        <v>0</v>
      </c>
      <c r="L44" s="205"/>
      <c r="M44" s="203"/>
      <c r="N44" s="194">
        <f>'11_Alg'!I23/1000</f>
        <v>0</v>
      </c>
      <c r="O44" s="204"/>
      <c r="P44" s="195">
        <f>IF(N$13=0,0,N44/(N$13/100))</f>
        <v>0</v>
      </c>
      <c r="Q44" s="205"/>
      <c r="R44" s="203"/>
      <c r="S44" s="194">
        <f>'11_Alg'!M23/1000</f>
        <v>0</v>
      </c>
      <c r="T44" s="204"/>
      <c r="U44" s="195">
        <f>IF(S$13=0,0,S44/(S$13/100))</f>
        <v>0</v>
      </c>
      <c r="V44" s="205"/>
      <c r="W44" s="106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</row>
    <row r="45" spans="1:113" ht="13.5" customHeight="1">
      <c r="A45" s="83"/>
      <c r="B45" s="83"/>
      <c r="C45" s="105"/>
      <c r="D45" s="78"/>
      <c r="E45" s="78"/>
      <c r="F45" s="78"/>
      <c r="G45" s="78"/>
      <c r="H45" s="203"/>
      <c r="I45" s="194"/>
      <c r="J45" s="204"/>
      <c r="K45" s="195"/>
      <c r="L45" s="205"/>
      <c r="M45" s="203"/>
      <c r="N45" s="194"/>
      <c r="O45" s="204"/>
      <c r="P45" s="195"/>
      <c r="Q45" s="205"/>
      <c r="R45" s="203"/>
      <c r="S45" s="194"/>
      <c r="T45" s="204"/>
      <c r="U45" s="195"/>
      <c r="V45" s="205"/>
      <c r="W45" s="106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</row>
    <row r="46" spans="1:113" ht="13.5" customHeight="1">
      <c r="A46" s="83"/>
      <c r="B46" s="83"/>
      <c r="C46" s="105"/>
      <c r="D46" s="78"/>
      <c r="E46" s="78"/>
      <c r="F46" s="78"/>
      <c r="G46" s="78"/>
      <c r="H46" s="203"/>
      <c r="I46" s="194"/>
      <c r="J46" s="204"/>
      <c r="K46" s="195"/>
      <c r="L46" s="205"/>
      <c r="M46" s="203"/>
      <c r="N46" s="194"/>
      <c r="O46" s="204"/>
      <c r="P46" s="195"/>
      <c r="Q46" s="205"/>
      <c r="R46" s="203"/>
      <c r="S46" s="194"/>
      <c r="T46" s="204"/>
      <c r="U46" s="195"/>
      <c r="V46" s="205"/>
      <c r="W46" s="106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</row>
    <row r="47" spans="1:113" ht="13.5" customHeight="1">
      <c r="A47" s="83"/>
      <c r="B47" s="83"/>
      <c r="C47" s="105"/>
      <c r="D47" s="78"/>
      <c r="E47" s="78"/>
      <c r="F47" s="78"/>
      <c r="G47" s="78"/>
      <c r="H47" s="203"/>
      <c r="I47" s="194"/>
      <c r="J47" s="204"/>
      <c r="K47" s="195"/>
      <c r="L47" s="205"/>
      <c r="M47" s="203"/>
      <c r="N47" s="194"/>
      <c r="O47" s="204"/>
      <c r="P47" s="195"/>
      <c r="Q47" s="205"/>
      <c r="R47" s="203"/>
      <c r="S47" s="194"/>
      <c r="T47" s="204"/>
      <c r="U47" s="195"/>
      <c r="V47" s="205"/>
      <c r="W47" s="106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</row>
    <row r="48" spans="1:113" ht="13.5" customHeight="1">
      <c r="A48" s="83"/>
      <c r="B48" s="83"/>
      <c r="C48" s="105"/>
      <c r="D48" s="78" t="s">
        <v>209</v>
      </c>
      <c r="E48" s="78"/>
      <c r="F48" s="78"/>
      <c r="G48" s="78"/>
      <c r="H48" s="203"/>
      <c r="I48" s="194">
        <f>'03_Inv'!$I$61/1000</f>
        <v>0</v>
      </c>
      <c r="J48" s="204"/>
      <c r="K48" s="195">
        <f>IF(I$13=0,0,I48/(I$13/100))</f>
        <v>0</v>
      </c>
      <c r="L48" s="205"/>
      <c r="M48" s="203"/>
      <c r="N48" s="194">
        <f>'03_Inv'!M61/1000</f>
        <v>0</v>
      </c>
      <c r="O48" s="204"/>
      <c r="P48" s="195">
        <f>IF(N$13=0,0,N48/(N$13/100))</f>
        <v>0</v>
      </c>
      <c r="Q48" s="205"/>
      <c r="R48" s="203"/>
      <c r="S48" s="194">
        <f>'03_Inv'!M63/1000</f>
        <v>0</v>
      </c>
      <c r="T48" s="204"/>
      <c r="U48" s="195">
        <f>IF(S$13=0,0,S48/(S$13/100))</f>
        <v>0</v>
      </c>
      <c r="V48" s="205"/>
      <c r="W48" s="106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</row>
    <row r="49" spans="1:113" ht="13.5" customHeight="1">
      <c r="A49" s="83"/>
      <c r="B49" s="83"/>
      <c r="C49" s="105"/>
      <c r="D49" s="78"/>
      <c r="E49" s="78"/>
      <c r="F49" s="78"/>
      <c r="G49" s="78"/>
      <c r="H49" s="203"/>
      <c r="I49" s="204"/>
      <c r="J49" s="204"/>
      <c r="K49" s="204"/>
      <c r="L49" s="205"/>
      <c r="M49" s="203"/>
      <c r="N49" s="204"/>
      <c r="O49" s="204"/>
      <c r="P49" s="204"/>
      <c r="Q49" s="205"/>
      <c r="R49" s="203"/>
      <c r="S49" s="204"/>
      <c r="T49" s="204"/>
      <c r="U49" s="204"/>
      <c r="V49" s="205"/>
      <c r="W49" s="106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</row>
    <row r="50" spans="1:113" ht="13.5" customHeight="1" thickBot="1">
      <c r="A50" s="83"/>
      <c r="B50" s="83"/>
      <c r="C50" s="105"/>
      <c r="D50" s="78"/>
      <c r="E50" s="78"/>
      <c r="F50" s="78"/>
      <c r="G50" s="78"/>
      <c r="H50" s="206"/>
      <c r="I50" s="207"/>
      <c r="J50" s="208"/>
      <c r="K50" s="209"/>
      <c r="L50" s="210"/>
      <c r="M50" s="206"/>
      <c r="N50" s="207"/>
      <c r="O50" s="208"/>
      <c r="P50" s="209"/>
      <c r="Q50" s="210"/>
      <c r="R50" s="206"/>
      <c r="S50" s="207"/>
      <c r="T50" s="208"/>
      <c r="U50" s="209"/>
      <c r="V50" s="210"/>
      <c r="W50" s="106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</row>
    <row r="51" spans="1:113" ht="13.5" customHeight="1">
      <c r="A51" s="83"/>
      <c r="B51" s="83"/>
      <c r="C51" s="105"/>
      <c r="D51" s="78"/>
      <c r="E51" s="78"/>
      <c r="F51" s="78"/>
      <c r="G51" s="78"/>
      <c r="H51" s="78"/>
      <c r="I51" s="97"/>
      <c r="J51" s="78"/>
      <c r="K51" s="98"/>
      <c r="L51" s="78"/>
      <c r="M51" s="78"/>
      <c r="N51" s="97"/>
      <c r="O51" s="78"/>
      <c r="P51" s="98"/>
      <c r="Q51" s="78"/>
      <c r="R51" s="78"/>
      <c r="S51" s="97"/>
      <c r="T51" s="78"/>
      <c r="U51" s="98"/>
      <c r="V51" s="78"/>
      <c r="W51" s="106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</row>
    <row r="52" spans="1:113" ht="13.5" customHeight="1">
      <c r="A52" s="83"/>
      <c r="B52" s="83"/>
      <c r="C52" s="105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106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</row>
    <row r="53" spans="1:113" ht="13.5" customHeight="1">
      <c r="A53" s="83"/>
      <c r="B53" s="83"/>
      <c r="C53" s="105"/>
      <c r="D53" s="78"/>
      <c r="E53" s="78"/>
      <c r="F53" s="78"/>
      <c r="G53" s="78"/>
      <c r="H53" s="78"/>
      <c r="I53" s="97"/>
      <c r="J53" s="78"/>
      <c r="K53" s="98"/>
      <c r="L53" s="78"/>
      <c r="M53" s="78"/>
      <c r="N53" s="97"/>
      <c r="O53" s="78"/>
      <c r="P53" s="98"/>
      <c r="Q53" s="78"/>
      <c r="R53" s="78"/>
      <c r="S53" s="97"/>
      <c r="T53" s="78"/>
      <c r="U53" s="98"/>
      <c r="V53" s="78"/>
      <c r="W53" s="106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</row>
    <row r="54" spans="1:113" ht="13.5" customHeight="1">
      <c r="A54" s="83"/>
      <c r="B54" s="83"/>
      <c r="C54" s="105"/>
      <c r="D54" s="95" t="s">
        <v>210</v>
      </c>
      <c r="E54" s="95"/>
      <c r="F54" s="95"/>
      <c r="G54" s="78"/>
      <c r="H54" s="78"/>
      <c r="I54" s="196">
        <f>SUM(I24:I48)</f>
        <v>0</v>
      </c>
      <c r="J54" s="78"/>
      <c r="K54" s="197">
        <f>IF(I$13=0,0,I54/(I$13/100))</f>
        <v>0</v>
      </c>
      <c r="L54" s="78"/>
      <c r="M54" s="78"/>
      <c r="N54" s="196">
        <f>SUM(N24:N48)</f>
        <v>0</v>
      </c>
      <c r="O54" s="78"/>
      <c r="P54" s="197">
        <f>IF(N$13=0,0,N54/(N$13/100))</f>
        <v>0</v>
      </c>
      <c r="Q54" s="78"/>
      <c r="R54" s="78"/>
      <c r="S54" s="196">
        <f>SUM(S24:S48)</f>
        <v>0</v>
      </c>
      <c r="T54" s="78"/>
      <c r="U54" s="197">
        <f>IF(S$13=0,0,S54/(S$13/100))</f>
        <v>0</v>
      </c>
      <c r="V54" s="78"/>
      <c r="W54" s="106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</row>
    <row r="55" spans="1:113" ht="13.5" customHeight="1">
      <c r="A55" s="83"/>
      <c r="B55" s="83"/>
      <c r="C55" s="105"/>
      <c r="D55" s="78"/>
      <c r="E55" s="78"/>
      <c r="F55" s="78"/>
      <c r="G55" s="78"/>
      <c r="H55" s="78"/>
      <c r="I55" s="97"/>
      <c r="J55" s="78"/>
      <c r="K55" s="98"/>
      <c r="L55" s="78"/>
      <c r="M55" s="78"/>
      <c r="N55" s="97"/>
      <c r="O55" s="78"/>
      <c r="P55" s="98"/>
      <c r="Q55" s="78"/>
      <c r="R55" s="78"/>
      <c r="S55" s="97"/>
      <c r="T55" s="78"/>
      <c r="U55" s="98"/>
      <c r="V55" s="78"/>
      <c r="W55" s="106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</row>
    <row r="56" spans="1:113" ht="13.5" customHeight="1">
      <c r="A56" s="83"/>
      <c r="B56" s="83"/>
      <c r="C56" s="105"/>
      <c r="D56" s="78"/>
      <c r="E56" s="78"/>
      <c r="F56" s="78"/>
      <c r="G56" s="78"/>
      <c r="H56" s="78"/>
      <c r="I56" s="97"/>
      <c r="J56" s="78"/>
      <c r="K56" s="98"/>
      <c r="L56" s="78"/>
      <c r="M56" s="78"/>
      <c r="N56" s="97"/>
      <c r="O56" s="78"/>
      <c r="P56" s="98"/>
      <c r="Q56" s="78"/>
      <c r="R56" s="78"/>
      <c r="S56" s="97"/>
      <c r="T56" s="78"/>
      <c r="U56" s="98"/>
      <c r="V56" s="78"/>
      <c r="W56" s="106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</row>
    <row r="57" spans="1:113" ht="13.5" customHeight="1">
      <c r="A57" s="83"/>
      <c r="B57" s="83"/>
      <c r="C57" s="105"/>
      <c r="D57" s="78"/>
      <c r="E57" s="78"/>
      <c r="F57" s="78"/>
      <c r="G57" s="78"/>
      <c r="H57" s="78"/>
      <c r="I57" s="97"/>
      <c r="J57" s="78"/>
      <c r="K57" s="98"/>
      <c r="L57" s="78"/>
      <c r="M57" s="78"/>
      <c r="N57" s="97"/>
      <c r="O57" s="78"/>
      <c r="P57" s="98"/>
      <c r="Q57" s="78"/>
      <c r="R57" s="78"/>
      <c r="S57" s="97"/>
      <c r="T57" s="78"/>
      <c r="U57" s="98"/>
      <c r="V57" s="78"/>
      <c r="W57" s="106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</row>
    <row r="58" spans="1:113" ht="13.5" customHeight="1">
      <c r="A58" s="83"/>
      <c r="B58" s="83"/>
      <c r="C58" s="105"/>
      <c r="D58" s="78"/>
      <c r="E58" s="78"/>
      <c r="F58" s="78"/>
      <c r="G58" s="78"/>
      <c r="H58" s="78"/>
      <c r="I58" s="97"/>
      <c r="J58" s="78"/>
      <c r="K58" s="98"/>
      <c r="L58" s="78"/>
      <c r="M58" s="78"/>
      <c r="N58" s="97"/>
      <c r="O58" s="78"/>
      <c r="P58" s="98"/>
      <c r="Q58" s="78"/>
      <c r="R58" s="78"/>
      <c r="S58" s="97"/>
      <c r="T58" s="78"/>
      <c r="U58" s="98"/>
      <c r="V58" s="78"/>
      <c r="W58" s="106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</row>
    <row r="59" spans="1:113" ht="13.5" customHeight="1">
      <c r="A59" s="83"/>
      <c r="B59" s="83"/>
      <c r="C59" s="105"/>
      <c r="D59" s="95" t="s">
        <v>211</v>
      </c>
      <c r="E59" s="95"/>
      <c r="F59" s="95"/>
      <c r="G59" s="78"/>
      <c r="H59" s="78"/>
      <c r="I59" s="196">
        <f>I17-I54</f>
        <v>0</v>
      </c>
      <c r="J59" s="78"/>
      <c r="K59" s="197">
        <f>IF($I$13=0,0,I59/($I$13/100))</f>
        <v>0</v>
      </c>
      <c r="L59" s="78"/>
      <c r="M59" s="78"/>
      <c r="N59" s="196">
        <f>N17-N54</f>
        <v>0</v>
      </c>
      <c r="O59" s="78"/>
      <c r="P59" s="197">
        <f>IF($N$13=0,0,N59/($N$13/100))</f>
        <v>0</v>
      </c>
      <c r="Q59" s="78"/>
      <c r="R59" s="78"/>
      <c r="S59" s="196">
        <f>S17-S54</f>
        <v>0</v>
      </c>
      <c r="T59" s="78"/>
      <c r="U59" s="197">
        <f>IF($S$13=0,0,S59/($S$13/100))</f>
        <v>0</v>
      </c>
      <c r="V59" s="78"/>
      <c r="W59" s="106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</row>
    <row r="60" spans="1:113" ht="13.5" customHeight="1">
      <c r="A60" s="83"/>
      <c r="B60" s="83"/>
      <c r="C60" s="105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106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</row>
    <row r="61" spans="1:113" ht="13.5" customHeight="1">
      <c r="A61" s="83"/>
      <c r="B61" s="83"/>
      <c r="C61" s="105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106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</row>
    <row r="62" spans="1:113" ht="13.5" customHeight="1" thickBot="1">
      <c r="A62" s="83"/>
      <c r="B62" s="83"/>
      <c r="C62" s="105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106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</row>
    <row r="63" spans="1:113" ht="13.5" customHeight="1">
      <c r="A63" s="83"/>
      <c r="B63" s="83"/>
      <c r="C63" s="105"/>
      <c r="D63" s="78"/>
      <c r="E63" s="78"/>
      <c r="F63" s="78"/>
      <c r="G63" s="78"/>
      <c r="H63" s="198"/>
      <c r="I63" s="200"/>
      <c r="J63" s="200"/>
      <c r="K63" s="200"/>
      <c r="L63" s="202"/>
      <c r="M63" s="198"/>
      <c r="N63" s="200"/>
      <c r="O63" s="200"/>
      <c r="P63" s="200"/>
      <c r="Q63" s="202"/>
      <c r="R63" s="198"/>
      <c r="S63" s="200"/>
      <c r="T63" s="200"/>
      <c r="U63" s="200"/>
      <c r="V63" s="202"/>
      <c r="W63" s="106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</row>
    <row r="64" spans="1:113" ht="13.5" customHeight="1">
      <c r="A64" s="83"/>
      <c r="B64" s="83"/>
      <c r="C64" s="105"/>
      <c r="D64" s="78"/>
      <c r="E64" s="78"/>
      <c r="F64" s="78"/>
      <c r="G64" s="78"/>
      <c r="H64" s="203"/>
      <c r="I64" s="194"/>
      <c r="J64" s="204"/>
      <c r="K64" s="195"/>
      <c r="L64" s="205"/>
      <c r="M64" s="203"/>
      <c r="N64" s="194"/>
      <c r="O64" s="204"/>
      <c r="P64" s="195"/>
      <c r="Q64" s="205"/>
      <c r="R64" s="203"/>
      <c r="S64" s="194"/>
      <c r="T64" s="204"/>
      <c r="U64" s="195"/>
      <c r="V64" s="205"/>
      <c r="W64" s="106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</row>
    <row r="65" spans="1:113" ht="13.5" customHeight="1">
      <c r="A65" s="83"/>
      <c r="B65" s="83"/>
      <c r="C65" s="105"/>
      <c r="D65" s="78" t="s">
        <v>226</v>
      </c>
      <c r="E65" s="78"/>
      <c r="F65" s="78"/>
      <c r="G65" s="78"/>
      <c r="H65" s="203"/>
      <c r="I65" s="194">
        <f>('04_Fin'!M52+'04_Fin'!E26)/1000</f>
        <v>0</v>
      </c>
      <c r="J65" s="204"/>
      <c r="K65" s="195">
        <f>IF(I$13=0,0,I65/(I$13/100))</f>
        <v>0</v>
      </c>
      <c r="L65" s="205"/>
      <c r="M65" s="203"/>
      <c r="N65" s="194">
        <f>('04_Fin'!I26+'04_Fin'!U52)/1000</f>
        <v>0</v>
      </c>
      <c r="O65" s="204"/>
      <c r="P65" s="195">
        <f>IF(N$13=0,0,N65/(N$13/100))</f>
        <v>0</v>
      </c>
      <c r="Q65" s="205"/>
      <c r="R65" s="203"/>
      <c r="S65" s="194">
        <f>('04_Fin'!Y52+'04_Fin'!M26)/1000</f>
        <v>0</v>
      </c>
      <c r="T65" s="204"/>
      <c r="U65" s="195">
        <f>IF(S$13=0,0,S65/(S$13/100))</f>
        <v>0</v>
      </c>
      <c r="V65" s="205"/>
      <c r="W65" s="106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</row>
    <row r="66" spans="1:113" ht="13.5" customHeight="1">
      <c r="A66" s="83"/>
      <c r="B66" s="83"/>
      <c r="C66" s="105"/>
      <c r="D66" s="78"/>
      <c r="E66" s="78"/>
      <c r="F66" s="78"/>
      <c r="G66" s="78"/>
      <c r="H66" s="203"/>
      <c r="I66" s="204"/>
      <c r="J66" s="204"/>
      <c r="K66" s="204"/>
      <c r="L66" s="205"/>
      <c r="M66" s="203"/>
      <c r="N66" s="204"/>
      <c r="O66" s="204"/>
      <c r="P66" s="204"/>
      <c r="Q66" s="205"/>
      <c r="R66" s="203"/>
      <c r="S66" s="204"/>
      <c r="T66" s="204"/>
      <c r="U66" s="204"/>
      <c r="V66" s="205"/>
      <c r="W66" s="106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</row>
    <row r="67" spans="1:113" ht="13.5" customHeight="1">
      <c r="A67" s="83"/>
      <c r="B67" s="83"/>
      <c r="C67" s="105"/>
      <c r="D67" s="78"/>
      <c r="E67" s="78"/>
      <c r="F67" s="78"/>
      <c r="G67" s="78"/>
      <c r="H67" s="203"/>
      <c r="I67" s="204"/>
      <c r="J67" s="204"/>
      <c r="K67" s="204"/>
      <c r="L67" s="205"/>
      <c r="M67" s="203"/>
      <c r="N67" s="204"/>
      <c r="O67" s="204"/>
      <c r="P67" s="204"/>
      <c r="Q67" s="205"/>
      <c r="R67" s="203"/>
      <c r="S67" s="204"/>
      <c r="T67" s="204"/>
      <c r="U67" s="204"/>
      <c r="V67" s="205"/>
      <c r="W67" s="106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</row>
    <row r="68" spans="1:113" ht="13.5" customHeight="1">
      <c r="A68" s="83"/>
      <c r="B68" s="83"/>
      <c r="C68" s="105"/>
      <c r="D68" s="78"/>
      <c r="E68" s="78"/>
      <c r="F68" s="78"/>
      <c r="G68" s="78"/>
      <c r="H68" s="203"/>
      <c r="I68" s="194"/>
      <c r="J68" s="204"/>
      <c r="K68" s="195"/>
      <c r="L68" s="205"/>
      <c r="M68" s="203"/>
      <c r="N68" s="194"/>
      <c r="O68" s="204"/>
      <c r="P68" s="195"/>
      <c r="Q68" s="205"/>
      <c r="R68" s="203"/>
      <c r="S68" s="194"/>
      <c r="T68" s="204"/>
      <c r="U68" s="195"/>
      <c r="V68" s="205"/>
      <c r="W68" s="106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</row>
    <row r="69" spans="1:113" ht="13.5" customHeight="1">
      <c r="A69" s="83"/>
      <c r="B69" s="83"/>
      <c r="C69" s="105"/>
      <c r="D69" s="78" t="s">
        <v>227</v>
      </c>
      <c r="E69" s="78"/>
      <c r="F69" s="78"/>
      <c r="G69" s="78"/>
      <c r="H69" s="203"/>
      <c r="I69" s="194">
        <f>'10_Aut'!E27/1000</f>
        <v>0</v>
      </c>
      <c r="J69" s="204"/>
      <c r="K69" s="195"/>
      <c r="L69" s="205"/>
      <c r="M69" s="203"/>
      <c r="N69" s="194">
        <f>'10_Aut'!I27/1000</f>
        <v>0</v>
      </c>
      <c r="O69" s="204"/>
      <c r="P69" s="195"/>
      <c r="Q69" s="205"/>
      <c r="R69" s="203"/>
      <c r="S69" s="194">
        <f>'10_Aut'!M27/1000</f>
        <v>0</v>
      </c>
      <c r="T69" s="204"/>
      <c r="U69" s="195"/>
      <c r="V69" s="205"/>
      <c r="W69" s="106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</row>
    <row r="70" spans="1:113" ht="13.5" customHeight="1">
      <c r="A70" s="83"/>
      <c r="B70" s="83"/>
      <c r="C70" s="105"/>
      <c r="D70" s="78"/>
      <c r="E70" s="78"/>
      <c r="F70" s="78"/>
      <c r="G70" s="78"/>
      <c r="H70" s="203"/>
      <c r="I70" s="194"/>
      <c r="J70" s="204"/>
      <c r="K70" s="195"/>
      <c r="L70" s="205"/>
      <c r="M70" s="203"/>
      <c r="N70" s="194"/>
      <c r="O70" s="204"/>
      <c r="P70" s="195"/>
      <c r="Q70" s="205"/>
      <c r="R70" s="203"/>
      <c r="S70" s="194"/>
      <c r="T70" s="204"/>
      <c r="U70" s="195"/>
      <c r="V70" s="205"/>
      <c r="W70" s="106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</row>
    <row r="71" spans="1:113" ht="13.5" customHeight="1" thickBot="1">
      <c r="A71" s="83"/>
      <c r="B71" s="83"/>
      <c r="C71" s="105"/>
      <c r="D71" s="78"/>
      <c r="E71" s="78"/>
      <c r="F71" s="78"/>
      <c r="G71" s="78"/>
      <c r="H71" s="206"/>
      <c r="I71" s="208"/>
      <c r="J71" s="208"/>
      <c r="K71" s="208"/>
      <c r="L71" s="210"/>
      <c r="M71" s="206"/>
      <c r="N71" s="208"/>
      <c r="O71" s="208"/>
      <c r="P71" s="208"/>
      <c r="Q71" s="210"/>
      <c r="R71" s="206"/>
      <c r="S71" s="208"/>
      <c r="T71" s="208"/>
      <c r="U71" s="208"/>
      <c r="V71" s="210"/>
      <c r="W71" s="106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</row>
    <row r="72" spans="1:113" ht="13.5" customHeight="1">
      <c r="A72" s="83"/>
      <c r="B72" s="83"/>
      <c r="C72" s="105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106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</row>
    <row r="73" spans="1:113" ht="13.5" customHeight="1">
      <c r="A73" s="83"/>
      <c r="B73" s="83"/>
      <c r="C73" s="105"/>
      <c r="D73" s="78"/>
      <c r="E73" s="78"/>
      <c r="F73" s="78"/>
      <c r="G73" s="78"/>
      <c r="H73" s="78"/>
      <c r="I73" s="97"/>
      <c r="J73" s="78"/>
      <c r="K73" s="98"/>
      <c r="L73" s="78"/>
      <c r="M73" s="78"/>
      <c r="N73" s="97"/>
      <c r="O73" s="78"/>
      <c r="P73" s="98"/>
      <c r="Q73" s="78"/>
      <c r="R73" s="78"/>
      <c r="S73" s="97"/>
      <c r="T73" s="78"/>
      <c r="U73" s="98"/>
      <c r="V73" s="78"/>
      <c r="W73" s="106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</row>
    <row r="74" spans="1:113" ht="13.5" customHeight="1">
      <c r="A74" s="83"/>
      <c r="B74" s="83"/>
      <c r="C74" s="105"/>
      <c r="D74" s="78"/>
      <c r="E74" s="78"/>
      <c r="F74" s="78"/>
      <c r="G74" s="78"/>
      <c r="H74" s="78"/>
      <c r="I74" s="97"/>
      <c r="J74" s="78"/>
      <c r="K74" s="98"/>
      <c r="L74" s="78"/>
      <c r="M74" s="78"/>
      <c r="N74" s="97"/>
      <c r="O74" s="78"/>
      <c r="P74" s="98"/>
      <c r="Q74" s="78"/>
      <c r="R74" s="78"/>
      <c r="S74" s="97"/>
      <c r="T74" s="78"/>
      <c r="U74" s="98"/>
      <c r="V74" s="78"/>
      <c r="W74" s="106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</row>
    <row r="75" spans="1:113" ht="13.5" customHeight="1">
      <c r="A75" s="83"/>
      <c r="B75" s="83"/>
      <c r="C75" s="105"/>
      <c r="D75" s="95" t="s">
        <v>214</v>
      </c>
      <c r="E75" s="95"/>
      <c r="F75" s="95"/>
      <c r="G75" s="78"/>
      <c r="H75" s="78"/>
      <c r="I75" s="196">
        <f>I59-I65+I69</f>
        <v>0</v>
      </c>
      <c r="J75" s="78"/>
      <c r="K75" s="197">
        <f>IF(I$13=0,0,I75/(I$13/100))</f>
        <v>0</v>
      </c>
      <c r="L75" s="78"/>
      <c r="M75" s="78"/>
      <c r="N75" s="196">
        <f>N59-N65+N69</f>
        <v>0</v>
      </c>
      <c r="O75" s="78"/>
      <c r="P75" s="197">
        <f>IF(N$13=0,0,N75/(N$13/100))</f>
        <v>0</v>
      </c>
      <c r="Q75" s="78"/>
      <c r="R75" s="78"/>
      <c r="S75" s="196">
        <f>S59-S65+S69</f>
        <v>0</v>
      </c>
      <c r="T75" s="78"/>
      <c r="U75" s="197">
        <f>IF(S$13=0,0,S75/(S$13/100))</f>
        <v>0</v>
      </c>
      <c r="V75" s="78"/>
      <c r="W75" s="106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</row>
    <row r="76" spans="1:113" ht="13.5" customHeight="1" thickBot="1">
      <c r="A76" s="83"/>
      <c r="B76" s="83"/>
      <c r="C76" s="108"/>
      <c r="D76" s="109"/>
      <c r="E76" s="109"/>
      <c r="F76" s="109"/>
      <c r="G76" s="109"/>
      <c r="H76" s="109"/>
      <c r="I76" s="110"/>
      <c r="J76" s="109"/>
      <c r="K76" s="111"/>
      <c r="L76" s="109"/>
      <c r="M76" s="109"/>
      <c r="N76" s="110"/>
      <c r="O76" s="109"/>
      <c r="P76" s="111"/>
      <c r="Q76" s="109"/>
      <c r="R76" s="109"/>
      <c r="S76" s="110"/>
      <c r="T76" s="109"/>
      <c r="U76" s="111"/>
      <c r="V76" s="109"/>
      <c r="W76" s="112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</row>
    <row r="77" spans="1:113" ht="13.5" customHeight="1">
      <c r="A77" s="83"/>
      <c r="B77" s="83"/>
      <c r="C77" s="83"/>
      <c r="D77" s="83"/>
      <c r="E77" s="83"/>
      <c r="F77" s="83"/>
      <c r="G77" s="83"/>
      <c r="H77" s="83"/>
      <c r="I77" s="89"/>
      <c r="J77" s="83"/>
      <c r="K77" s="90"/>
      <c r="L77" s="83"/>
      <c r="M77" s="83"/>
      <c r="N77" s="89"/>
      <c r="O77" s="83"/>
      <c r="P77" s="90"/>
      <c r="Q77" s="83"/>
      <c r="R77" s="83"/>
      <c r="S77" s="89"/>
      <c r="T77" s="83"/>
      <c r="U77" s="90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</row>
    <row r="78" spans="1:113" ht="13.5" customHeight="1">
      <c r="A78" s="83"/>
      <c r="B78" s="83"/>
      <c r="C78" s="83"/>
      <c r="D78" s="91" t="s">
        <v>225</v>
      </c>
      <c r="E78" s="83"/>
      <c r="F78" s="93"/>
      <c r="G78" s="93"/>
      <c r="H78" s="93"/>
      <c r="I78" s="93"/>
      <c r="J78" s="99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90"/>
      <c r="V78" s="83"/>
      <c r="W78" s="90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</row>
    <row r="79" spans="1:113" ht="13.5" customHeight="1">
      <c r="A79" s="83"/>
      <c r="B79" s="83"/>
      <c r="C79" s="83"/>
      <c r="D79" s="83"/>
      <c r="E79" s="83"/>
      <c r="F79" s="83">
        <f>F3</f>
        <v>0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</row>
    <row r="80" spans="1:113" ht="13.5" customHeight="1">
      <c r="A80" s="83"/>
      <c r="B80" s="83"/>
      <c r="C80" s="92"/>
      <c r="D80" s="113" t="s">
        <v>8</v>
      </c>
      <c r="E80" s="83"/>
      <c r="F80" s="83"/>
      <c r="G80" s="89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</row>
    <row r="81" spans="1:113" ht="13.5" customHeight="1">
      <c r="A81" s="83"/>
      <c r="B81" s="83"/>
      <c r="C81" s="83"/>
      <c r="D81" s="114">
        <f ca="1">TODAY()</f>
        <v>43367</v>
      </c>
      <c r="E81" s="83"/>
      <c r="F81" s="93">
        <f>F5</f>
        <v>0</v>
      </c>
      <c r="G81" s="93"/>
      <c r="H81" s="93"/>
      <c r="I81" s="94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</row>
    <row r="82" spans="1:113" ht="13.5" customHeight="1" thickBot="1">
      <c r="A82" s="83"/>
      <c r="B82" s="83"/>
      <c r="C82" s="83"/>
      <c r="D82" s="83"/>
      <c r="E82" s="83"/>
      <c r="F82" s="83"/>
      <c r="G82" s="83"/>
      <c r="H82" s="83"/>
      <c r="I82" s="89"/>
      <c r="J82" s="83"/>
      <c r="K82" s="90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</row>
    <row r="83" spans="1:113" ht="13.5" customHeight="1" thickBot="1">
      <c r="A83" s="83"/>
      <c r="B83" s="83"/>
      <c r="C83" s="102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4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</row>
    <row r="84" spans="1:113" ht="13.5" customHeight="1">
      <c r="A84" s="83"/>
      <c r="B84" s="83"/>
      <c r="C84" s="105"/>
      <c r="D84" s="95" t="s">
        <v>213</v>
      </c>
      <c r="E84" s="96"/>
      <c r="F84" s="95"/>
      <c r="G84" s="78"/>
      <c r="H84" s="115"/>
      <c r="I84" s="116" t="str">
        <f>I8</f>
        <v>Jaar</v>
      </c>
      <c r="J84" s="117"/>
      <c r="K84" s="116">
        <f>K8</f>
        <v>1</v>
      </c>
      <c r="L84" s="118"/>
      <c r="M84" s="115"/>
      <c r="N84" s="116" t="str">
        <f>N8</f>
        <v>Jaar</v>
      </c>
      <c r="O84" s="117"/>
      <c r="P84" s="116">
        <f>P8</f>
        <v>2</v>
      </c>
      <c r="Q84" s="118"/>
      <c r="R84" s="115"/>
      <c r="S84" s="116" t="str">
        <f>S8</f>
        <v>Jaar</v>
      </c>
      <c r="T84" s="117"/>
      <c r="U84" s="116">
        <f>U8</f>
        <v>3</v>
      </c>
      <c r="V84" s="123"/>
      <c r="W84" s="107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</row>
    <row r="85" spans="1:113" ht="13.5" customHeight="1" thickBot="1">
      <c r="A85" s="83"/>
      <c r="B85" s="83"/>
      <c r="C85" s="105"/>
      <c r="D85" s="78"/>
      <c r="E85" s="78"/>
      <c r="F85" s="78"/>
      <c r="G85" s="78"/>
      <c r="H85" s="119"/>
      <c r="I85" s="120"/>
      <c r="J85" s="124"/>
      <c r="K85" s="121" t="s">
        <v>0</v>
      </c>
      <c r="L85" s="122"/>
      <c r="M85" s="119"/>
      <c r="N85" s="120"/>
      <c r="O85" s="120"/>
      <c r="P85" s="121" t="s">
        <v>0</v>
      </c>
      <c r="Q85" s="122"/>
      <c r="R85" s="119"/>
      <c r="S85" s="120"/>
      <c r="T85" s="120"/>
      <c r="U85" s="121" t="s">
        <v>0</v>
      </c>
      <c r="V85" s="122"/>
      <c r="W85" s="106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</row>
    <row r="86" spans="1:113" ht="13.5" customHeight="1">
      <c r="A86" s="83"/>
      <c r="B86" s="83"/>
      <c r="C86" s="105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106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</row>
    <row r="87" spans="1:113" ht="13.5" customHeight="1" thickBot="1">
      <c r="A87" s="83"/>
      <c r="B87" s="83"/>
      <c r="C87" s="105"/>
      <c r="D87" s="78"/>
      <c r="E87" s="78"/>
      <c r="F87" s="78"/>
      <c r="G87" s="78"/>
      <c r="H87" s="78"/>
      <c r="I87" s="97"/>
      <c r="J87" s="78"/>
      <c r="K87" s="98"/>
      <c r="L87" s="78"/>
      <c r="M87" s="78"/>
      <c r="N87" s="97"/>
      <c r="O87" s="78"/>
      <c r="P87" s="98"/>
      <c r="Q87" s="78"/>
      <c r="R87" s="78"/>
      <c r="S87" s="97"/>
      <c r="T87" s="78"/>
      <c r="U87" s="98"/>
      <c r="V87" s="78"/>
      <c r="W87" s="106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</row>
    <row r="88" spans="1:113" ht="13.5" customHeight="1">
      <c r="A88" s="83"/>
      <c r="B88" s="83"/>
      <c r="C88" s="105"/>
      <c r="D88" s="78"/>
      <c r="E88" s="78"/>
      <c r="F88" s="78"/>
      <c r="G88" s="78"/>
      <c r="H88" s="198"/>
      <c r="I88" s="199"/>
      <c r="J88" s="200"/>
      <c r="K88" s="201"/>
      <c r="L88" s="202"/>
      <c r="M88" s="198"/>
      <c r="N88" s="199"/>
      <c r="O88" s="200"/>
      <c r="P88" s="201"/>
      <c r="Q88" s="202"/>
      <c r="R88" s="198"/>
      <c r="S88" s="199"/>
      <c r="T88" s="200"/>
      <c r="U88" s="201"/>
      <c r="V88" s="202"/>
      <c r="W88" s="106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</row>
    <row r="89" spans="1:113" ht="13.5" customHeight="1">
      <c r="A89" s="83"/>
      <c r="B89" s="83"/>
      <c r="C89" s="105"/>
      <c r="D89" s="78" t="s">
        <v>214</v>
      </c>
      <c r="E89" s="78"/>
      <c r="F89" s="78"/>
      <c r="G89" s="78"/>
      <c r="H89" s="203"/>
      <c r="I89" s="194">
        <f>I75</f>
        <v>0</v>
      </c>
      <c r="J89" s="204"/>
      <c r="K89" s="195"/>
      <c r="L89" s="205"/>
      <c r="M89" s="203"/>
      <c r="N89" s="194">
        <f>N75</f>
        <v>0</v>
      </c>
      <c r="O89" s="204"/>
      <c r="P89" s="195"/>
      <c r="Q89" s="205"/>
      <c r="R89" s="203"/>
      <c r="S89" s="194">
        <f>S75</f>
        <v>0</v>
      </c>
      <c r="T89" s="204"/>
      <c r="U89" s="195"/>
      <c r="V89" s="205"/>
      <c r="W89" s="106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</row>
    <row r="90" spans="1:113" ht="13.5" customHeight="1">
      <c r="A90" s="83"/>
      <c r="B90" s="83"/>
      <c r="C90" s="105"/>
      <c r="D90" s="78"/>
      <c r="E90" s="78"/>
      <c r="F90" s="78"/>
      <c r="G90" s="78"/>
      <c r="H90" s="203"/>
      <c r="I90" s="194"/>
      <c r="J90" s="204"/>
      <c r="K90" s="195"/>
      <c r="L90" s="205"/>
      <c r="M90" s="203"/>
      <c r="N90" s="194"/>
      <c r="O90" s="204"/>
      <c r="P90" s="195"/>
      <c r="Q90" s="205"/>
      <c r="R90" s="203"/>
      <c r="S90" s="194"/>
      <c r="T90" s="204"/>
      <c r="U90" s="195"/>
      <c r="V90" s="205"/>
      <c r="W90" s="106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</row>
    <row r="91" spans="1:113" ht="13.5" customHeight="1">
      <c r="A91" s="83"/>
      <c r="B91" s="83"/>
      <c r="C91" s="105"/>
      <c r="D91" s="78"/>
      <c r="E91" s="78"/>
      <c r="F91" s="78"/>
      <c r="G91" s="78"/>
      <c r="H91" s="203"/>
      <c r="I91" s="194"/>
      <c r="J91" s="204"/>
      <c r="K91" s="195"/>
      <c r="L91" s="205"/>
      <c r="M91" s="203"/>
      <c r="N91" s="194"/>
      <c r="O91" s="204"/>
      <c r="P91" s="195"/>
      <c r="Q91" s="205"/>
      <c r="R91" s="203"/>
      <c r="S91" s="194"/>
      <c r="T91" s="204"/>
      <c r="U91" s="195"/>
      <c r="V91" s="205"/>
      <c r="W91" s="106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</row>
    <row r="92" spans="1:113" ht="13.5" customHeight="1">
      <c r="A92" s="83"/>
      <c r="B92" s="83"/>
      <c r="C92" s="105"/>
      <c r="D92" s="78" t="s">
        <v>215</v>
      </c>
      <c r="E92" s="78"/>
      <c r="F92" s="78"/>
      <c r="G92" s="78"/>
      <c r="H92" s="203"/>
      <c r="I92" s="194">
        <f>IF(I89&gt;10,I89*(31.5/100),0)+('02_Geg'!F18+'02_Geg'!F20)/1000</f>
        <v>0</v>
      </c>
      <c r="J92" s="204"/>
      <c r="K92" s="195"/>
      <c r="L92" s="205"/>
      <c r="M92" s="203"/>
      <c r="N92" s="194">
        <f>IF(N89&gt;10,N89*(31.5/100),0)+('02_Geg'!J18+'02_Geg'!J20)/1000</f>
        <v>0</v>
      </c>
      <c r="O92" s="204"/>
      <c r="P92" s="195"/>
      <c r="Q92" s="205"/>
      <c r="R92" s="203"/>
      <c r="S92" s="194">
        <f>IF(S89&gt;10,S89*(31.5/100),0)+('02_Geg'!N18+'02_Geg'!N20)/1000</f>
        <v>0</v>
      </c>
      <c r="T92" s="204"/>
      <c r="U92" s="195"/>
      <c r="V92" s="205"/>
      <c r="W92" s="106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</row>
    <row r="93" spans="1:113" ht="13.5" customHeight="1" thickBot="1">
      <c r="A93" s="83"/>
      <c r="B93" s="83"/>
      <c r="C93" s="105"/>
      <c r="D93" s="78"/>
      <c r="E93" s="78"/>
      <c r="F93" s="78"/>
      <c r="G93" s="78"/>
      <c r="H93" s="206"/>
      <c r="I93" s="207"/>
      <c r="J93" s="208"/>
      <c r="K93" s="209"/>
      <c r="L93" s="210"/>
      <c r="M93" s="206"/>
      <c r="N93" s="207"/>
      <c r="O93" s="208"/>
      <c r="P93" s="209"/>
      <c r="Q93" s="210"/>
      <c r="R93" s="206"/>
      <c r="S93" s="207"/>
      <c r="T93" s="208"/>
      <c r="U93" s="209"/>
      <c r="V93" s="210"/>
      <c r="W93" s="106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</row>
    <row r="94" spans="1:113" ht="13.5" customHeight="1">
      <c r="A94" s="83"/>
      <c r="B94" s="83"/>
      <c r="C94" s="105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106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</row>
    <row r="95" spans="1:113" ht="13.5" customHeight="1">
      <c r="A95" s="83"/>
      <c r="B95" s="83"/>
      <c r="C95" s="105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106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</row>
    <row r="96" spans="1:113" ht="13.5" customHeight="1">
      <c r="A96" s="83"/>
      <c r="B96" s="83"/>
      <c r="C96" s="105"/>
      <c r="D96" s="78"/>
      <c r="E96" s="78"/>
      <c r="F96" s="78"/>
      <c r="G96" s="78"/>
      <c r="H96" s="78"/>
      <c r="I96" s="97"/>
      <c r="J96" s="78"/>
      <c r="K96" s="98"/>
      <c r="L96" s="78"/>
      <c r="M96" s="78"/>
      <c r="N96" s="97"/>
      <c r="O96" s="78"/>
      <c r="P96" s="98"/>
      <c r="Q96" s="78"/>
      <c r="R96" s="78"/>
      <c r="S96" s="97"/>
      <c r="T96" s="78"/>
      <c r="U96" s="98"/>
      <c r="V96" s="78"/>
      <c r="W96" s="106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</row>
    <row r="97" spans="1:113" ht="13.5" customHeight="1">
      <c r="A97" s="83"/>
      <c r="B97" s="83"/>
      <c r="C97" s="105"/>
      <c r="D97" s="95" t="s">
        <v>216</v>
      </c>
      <c r="E97" s="95"/>
      <c r="F97" s="95"/>
      <c r="G97" s="78"/>
      <c r="H97" s="78"/>
      <c r="I97" s="196">
        <f>I89-I92</f>
        <v>0</v>
      </c>
      <c r="J97" s="78"/>
      <c r="K97" s="197">
        <f>IF(I$13=0,0,I97/(I$13/100))</f>
        <v>0</v>
      </c>
      <c r="L97" s="78"/>
      <c r="M97" s="78"/>
      <c r="N97" s="196">
        <f>N89-N92</f>
        <v>0</v>
      </c>
      <c r="O97" s="78"/>
      <c r="P97" s="197">
        <f>IF(N$13=0,0,N97/(N$13/100))</f>
        <v>0</v>
      </c>
      <c r="Q97" s="78"/>
      <c r="R97" s="78"/>
      <c r="S97" s="196">
        <f>S89-S92</f>
        <v>0</v>
      </c>
      <c r="T97" s="78"/>
      <c r="U97" s="197">
        <f>IF(S$13=0,0,S97/(S$13/100))</f>
        <v>0</v>
      </c>
      <c r="V97" s="78"/>
      <c r="W97" s="106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</row>
    <row r="98" spans="1:113" ht="13.5" customHeight="1">
      <c r="A98" s="83"/>
      <c r="B98" s="83"/>
      <c r="C98" s="105"/>
      <c r="D98" s="78"/>
      <c r="E98" s="78"/>
      <c r="F98" s="78"/>
      <c r="G98" s="78"/>
      <c r="H98" s="78"/>
      <c r="I98" s="97"/>
      <c r="J98" s="78"/>
      <c r="K98" s="98"/>
      <c r="L98" s="78"/>
      <c r="M98" s="78"/>
      <c r="N98" s="97"/>
      <c r="O98" s="78"/>
      <c r="P98" s="98"/>
      <c r="Q98" s="78"/>
      <c r="R98" s="78"/>
      <c r="S98" s="97"/>
      <c r="T98" s="78"/>
      <c r="U98" s="98"/>
      <c r="V98" s="78"/>
      <c r="W98" s="106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</row>
    <row r="99" spans="1:113" ht="13.5" customHeight="1">
      <c r="A99" s="83"/>
      <c r="B99" s="83"/>
      <c r="C99" s="105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106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</row>
    <row r="100" spans="1:113" ht="13.5" customHeight="1" thickBot="1">
      <c r="A100" s="83"/>
      <c r="B100" s="83"/>
      <c r="C100" s="105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106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</row>
    <row r="101" spans="1:113" ht="13.5" customHeight="1">
      <c r="A101" s="83"/>
      <c r="B101" s="83"/>
      <c r="C101" s="105"/>
      <c r="D101" s="78"/>
      <c r="E101" s="78"/>
      <c r="F101" s="78"/>
      <c r="G101" s="78"/>
      <c r="H101" s="198"/>
      <c r="I101" s="200"/>
      <c r="J101" s="200"/>
      <c r="K101" s="200"/>
      <c r="L101" s="202"/>
      <c r="M101" s="198"/>
      <c r="N101" s="200"/>
      <c r="O101" s="200"/>
      <c r="P101" s="200"/>
      <c r="Q101" s="202"/>
      <c r="R101" s="198"/>
      <c r="S101" s="200"/>
      <c r="T101" s="200"/>
      <c r="U101" s="200"/>
      <c r="V101" s="202"/>
      <c r="W101" s="106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</row>
    <row r="102" spans="1:113" ht="13.5" customHeight="1">
      <c r="A102" s="83"/>
      <c r="B102" s="83"/>
      <c r="C102" s="105"/>
      <c r="D102" s="78" t="s">
        <v>209</v>
      </c>
      <c r="E102" s="78"/>
      <c r="F102" s="78"/>
      <c r="G102" s="78"/>
      <c r="H102" s="203"/>
      <c r="I102" s="194">
        <f>I48</f>
        <v>0</v>
      </c>
      <c r="J102" s="204"/>
      <c r="K102" s="195"/>
      <c r="L102" s="205"/>
      <c r="M102" s="203"/>
      <c r="N102" s="194">
        <f>N48</f>
        <v>0</v>
      </c>
      <c r="O102" s="204"/>
      <c r="P102" s="195"/>
      <c r="Q102" s="205"/>
      <c r="R102" s="203"/>
      <c r="S102" s="194">
        <f>S48</f>
        <v>0</v>
      </c>
      <c r="T102" s="204"/>
      <c r="U102" s="195"/>
      <c r="V102" s="205"/>
      <c r="W102" s="106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</row>
    <row r="103" spans="1:113" ht="13.5" customHeight="1" thickBot="1">
      <c r="A103" s="83"/>
      <c r="B103" s="83"/>
      <c r="C103" s="105"/>
      <c r="D103" s="78"/>
      <c r="E103" s="78"/>
      <c r="F103" s="78"/>
      <c r="G103" s="78"/>
      <c r="H103" s="206"/>
      <c r="I103" s="208"/>
      <c r="J103" s="208"/>
      <c r="K103" s="208"/>
      <c r="L103" s="210"/>
      <c r="M103" s="206"/>
      <c r="N103" s="208"/>
      <c r="O103" s="208"/>
      <c r="P103" s="208"/>
      <c r="Q103" s="210"/>
      <c r="R103" s="206"/>
      <c r="S103" s="208"/>
      <c r="T103" s="208"/>
      <c r="U103" s="208"/>
      <c r="V103" s="210"/>
      <c r="W103" s="106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</row>
    <row r="104" spans="1:113" ht="13.5" customHeight="1">
      <c r="A104" s="83"/>
      <c r="B104" s="83"/>
      <c r="C104" s="105"/>
      <c r="D104" s="78"/>
      <c r="E104" s="78"/>
      <c r="F104" s="78"/>
      <c r="G104" s="78"/>
      <c r="H104" s="78"/>
      <c r="I104" s="97"/>
      <c r="J104" s="78"/>
      <c r="K104" s="98"/>
      <c r="L104" s="78"/>
      <c r="M104" s="78"/>
      <c r="N104" s="97"/>
      <c r="O104" s="78"/>
      <c r="P104" s="98"/>
      <c r="Q104" s="78"/>
      <c r="R104" s="78"/>
      <c r="S104" s="97"/>
      <c r="T104" s="78"/>
      <c r="U104" s="98"/>
      <c r="V104" s="78"/>
      <c r="W104" s="106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</row>
    <row r="105" spans="1:113" ht="13.5" customHeight="1">
      <c r="A105" s="83"/>
      <c r="B105" s="83"/>
      <c r="C105" s="105"/>
      <c r="D105" s="78"/>
      <c r="E105" s="78"/>
      <c r="F105" s="78"/>
      <c r="G105" s="78"/>
      <c r="H105" s="78"/>
      <c r="I105" s="97"/>
      <c r="J105" s="78"/>
      <c r="K105" s="98"/>
      <c r="L105" s="78"/>
      <c r="M105" s="78"/>
      <c r="N105" s="97"/>
      <c r="O105" s="78"/>
      <c r="P105" s="98"/>
      <c r="Q105" s="78"/>
      <c r="R105" s="78"/>
      <c r="S105" s="97"/>
      <c r="T105" s="78"/>
      <c r="U105" s="98"/>
      <c r="V105" s="78"/>
      <c r="W105" s="106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</row>
    <row r="106" spans="1:113" ht="13.5" customHeight="1">
      <c r="A106" s="83"/>
      <c r="B106" s="83"/>
      <c r="C106" s="105"/>
      <c r="D106" s="95" t="s">
        <v>217</v>
      </c>
      <c r="E106" s="95"/>
      <c r="F106" s="95"/>
      <c r="G106" s="78"/>
      <c r="H106" s="78"/>
      <c r="I106" s="196">
        <f>I97+I102</f>
        <v>0</v>
      </c>
      <c r="J106" s="78"/>
      <c r="K106" s="197">
        <f>IF(I$13=0,0,I106/(I$13/100))</f>
        <v>0</v>
      </c>
      <c r="L106" s="78"/>
      <c r="M106" s="78"/>
      <c r="N106" s="196">
        <f>N97+N102</f>
        <v>0</v>
      </c>
      <c r="O106" s="78"/>
      <c r="P106" s="197">
        <f>IF(N$13=0,0,N106/(N$13/100))</f>
        <v>0</v>
      </c>
      <c r="Q106" s="78"/>
      <c r="R106" s="78"/>
      <c r="S106" s="196">
        <f>S97+S102</f>
        <v>0</v>
      </c>
      <c r="T106" s="78"/>
      <c r="U106" s="197">
        <f>IF(S$13=0,0,S106/(S$13/100))</f>
        <v>0</v>
      </c>
      <c r="V106" s="78"/>
      <c r="W106" s="106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</row>
    <row r="107" spans="1:113" ht="13.5" customHeight="1">
      <c r="A107" s="83"/>
      <c r="B107" s="83"/>
      <c r="C107" s="105"/>
      <c r="D107" s="78"/>
      <c r="E107" s="78"/>
      <c r="F107" s="78"/>
      <c r="G107" s="78"/>
      <c r="H107" s="78"/>
      <c r="I107" s="97"/>
      <c r="J107" s="78"/>
      <c r="K107" s="98"/>
      <c r="L107" s="78"/>
      <c r="M107" s="78"/>
      <c r="N107" s="97"/>
      <c r="O107" s="78"/>
      <c r="P107" s="98"/>
      <c r="Q107" s="78"/>
      <c r="R107" s="78"/>
      <c r="S107" s="97"/>
      <c r="T107" s="78"/>
      <c r="U107" s="98"/>
      <c r="V107" s="78"/>
      <c r="W107" s="106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</row>
    <row r="108" spans="1:113" ht="13.5" customHeight="1">
      <c r="A108" s="83"/>
      <c r="B108" s="83"/>
      <c r="C108" s="105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106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</row>
    <row r="109" spans="1:113" ht="13.5" customHeight="1" thickBot="1">
      <c r="A109" s="83"/>
      <c r="B109" s="83"/>
      <c r="C109" s="105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106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</row>
    <row r="110" spans="1:113" ht="13.5" customHeight="1">
      <c r="A110" s="83"/>
      <c r="B110" s="83"/>
      <c r="C110" s="105"/>
      <c r="D110" s="78"/>
      <c r="E110" s="78"/>
      <c r="F110" s="78"/>
      <c r="G110" s="78"/>
      <c r="H110" s="198"/>
      <c r="I110" s="199"/>
      <c r="J110" s="200"/>
      <c r="K110" s="201"/>
      <c r="L110" s="202"/>
      <c r="M110" s="198"/>
      <c r="N110" s="199"/>
      <c r="O110" s="200"/>
      <c r="P110" s="201"/>
      <c r="Q110" s="202"/>
      <c r="R110" s="198"/>
      <c r="S110" s="199"/>
      <c r="T110" s="200"/>
      <c r="U110" s="201"/>
      <c r="V110" s="202"/>
      <c r="W110" s="106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</row>
    <row r="111" spans="1:113" ht="13.5" customHeight="1">
      <c r="A111" s="83"/>
      <c r="B111" s="83"/>
      <c r="C111" s="105"/>
      <c r="D111" s="78" t="s">
        <v>218</v>
      </c>
      <c r="E111" s="78"/>
      <c r="F111" s="78"/>
      <c r="G111" s="78"/>
      <c r="H111" s="203"/>
      <c r="I111" s="194">
        <f>'04_Fin'!$I$67/1000</f>
        <v>0</v>
      </c>
      <c r="J111" s="204"/>
      <c r="K111" s="195"/>
      <c r="L111" s="205"/>
      <c r="M111" s="203"/>
      <c r="N111" s="194">
        <f>'04_Fin'!$I$67/1000</f>
        <v>0</v>
      </c>
      <c r="O111" s="204"/>
      <c r="P111" s="195"/>
      <c r="Q111" s="205"/>
      <c r="R111" s="203"/>
      <c r="S111" s="194">
        <f>'04_Fin'!$I$67/1000</f>
        <v>0</v>
      </c>
      <c r="T111" s="204"/>
      <c r="U111" s="195"/>
      <c r="V111" s="205"/>
      <c r="W111" s="106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</row>
    <row r="112" spans="1:113" ht="13.5" customHeight="1">
      <c r="A112" s="83"/>
      <c r="B112" s="83"/>
      <c r="C112" s="105"/>
      <c r="D112" s="78"/>
      <c r="E112" s="78"/>
      <c r="F112" s="78"/>
      <c r="G112" s="78"/>
      <c r="H112" s="203"/>
      <c r="I112" s="194"/>
      <c r="J112" s="204"/>
      <c r="K112" s="195"/>
      <c r="L112" s="205"/>
      <c r="M112" s="203"/>
      <c r="N112" s="194"/>
      <c r="O112" s="204"/>
      <c r="P112" s="195"/>
      <c r="Q112" s="205"/>
      <c r="R112" s="203"/>
      <c r="S112" s="194"/>
      <c r="T112" s="204"/>
      <c r="U112" s="195"/>
      <c r="V112" s="205"/>
      <c r="W112" s="106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</row>
    <row r="113" spans="1:113" ht="13.5" customHeight="1">
      <c r="A113" s="83"/>
      <c r="B113" s="83"/>
      <c r="C113" s="105"/>
      <c r="D113" s="78"/>
      <c r="E113" s="78"/>
      <c r="F113" s="78"/>
      <c r="G113" s="78"/>
      <c r="H113" s="203"/>
      <c r="I113" s="194"/>
      <c r="J113" s="204"/>
      <c r="K113" s="195"/>
      <c r="L113" s="205"/>
      <c r="M113" s="203"/>
      <c r="N113" s="194"/>
      <c r="O113" s="204"/>
      <c r="P113" s="195"/>
      <c r="Q113" s="205"/>
      <c r="R113" s="203"/>
      <c r="S113" s="194"/>
      <c r="T113" s="204"/>
      <c r="U113" s="195"/>
      <c r="V113" s="205"/>
      <c r="W113" s="106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</row>
    <row r="114" spans="1:113" ht="13.5" customHeight="1">
      <c r="A114" s="83"/>
      <c r="B114" s="83"/>
      <c r="C114" s="105"/>
      <c r="D114" s="78" t="s">
        <v>230</v>
      </c>
      <c r="E114" s="78"/>
      <c r="F114" s="78"/>
      <c r="G114" s="78"/>
      <c r="H114" s="203"/>
      <c r="I114" s="204">
        <v>0</v>
      </c>
      <c r="J114" s="204"/>
      <c r="K114" s="204"/>
      <c r="L114" s="205"/>
      <c r="M114" s="203"/>
      <c r="N114" s="211">
        <f>'03_Inv'!I22/1000</f>
        <v>0</v>
      </c>
      <c r="O114" s="204"/>
      <c r="P114" s="204"/>
      <c r="Q114" s="205"/>
      <c r="R114" s="203"/>
      <c r="S114" s="211">
        <f>'03_Inv'!M22/1000</f>
        <v>0</v>
      </c>
      <c r="T114" s="204"/>
      <c r="U114" s="204"/>
      <c r="V114" s="205"/>
      <c r="W114" s="106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</row>
    <row r="115" spans="1:113" ht="13.5" customHeight="1" thickBot="1">
      <c r="A115" s="83"/>
      <c r="B115" s="83"/>
      <c r="C115" s="105"/>
      <c r="D115" s="78"/>
      <c r="E115" s="78"/>
      <c r="F115" s="78"/>
      <c r="G115" s="78"/>
      <c r="H115" s="206"/>
      <c r="I115" s="207"/>
      <c r="J115" s="208"/>
      <c r="K115" s="209"/>
      <c r="L115" s="210"/>
      <c r="M115" s="206"/>
      <c r="N115" s="207"/>
      <c r="O115" s="208"/>
      <c r="P115" s="209"/>
      <c r="Q115" s="210"/>
      <c r="R115" s="206"/>
      <c r="S115" s="207"/>
      <c r="T115" s="208"/>
      <c r="U115" s="209"/>
      <c r="V115" s="210"/>
      <c r="W115" s="106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</row>
    <row r="116" spans="1:113" ht="13.5" customHeight="1">
      <c r="A116" s="83"/>
      <c r="B116" s="83"/>
      <c r="C116" s="105"/>
      <c r="D116" s="78"/>
      <c r="E116" s="78"/>
      <c r="F116" s="78"/>
      <c r="G116" s="78"/>
      <c r="H116" s="78"/>
      <c r="I116" s="97"/>
      <c r="J116" s="78"/>
      <c r="K116" s="98"/>
      <c r="L116" s="78"/>
      <c r="M116" s="78"/>
      <c r="N116" s="97"/>
      <c r="O116" s="78"/>
      <c r="P116" s="98"/>
      <c r="Q116" s="78"/>
      <c r="R116" s="78"/>
      <c r="S116" s="97"/>
      <c r="T116" s="78"/>
      <c r="U116" s="98"/>
      <c r="V116" s="78"/>
      <c r="W116" s="106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</row>
    <row r="117" spans="1:113" ht="13.5" customHeight="1">
      <c r="A117" s="83"/>
      <c r="B117" s="83"/>
      <c r="C117" s="105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106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</row>
    <row r="118" spans="1:113" ht="13.5" customHeight="1">
      <c r="A118" s="83"/>
      <c r="B118" s="83"/>
      <c r="C118" s="105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106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</row>
    <row r="119" spans="1:113" ht="13.5" customHeight="1">
      <c r="A119" s="83"/>
      <c r="B119" s="83"/>
      <c r="C119" s="105"/>
      <c r="D119" s="95" t="s">
        <v>219</v>
      </c>
      <c r="E119" s="95"/>
      <c r="F119" s="95"/>
      <c r="G119" s="78"/>
      <c r="H119" s="78"/>
      <c r="I119" s="196">
        <f>I106-I111-I114</f>
        <v>0</v>
      </c>
      <c r="J119" s="100"/>
      <c r="K119" s="197">
        <f>IF(I$13=0,0,I119/(I$13/100))</f>
        <v>0</v>
      </c>
      <c r="L119" s="100"/>
      <c r="M119" s="78"/>
      <c r="N119" s="196">
        <f>N106-N111-N114</f>
        <v>0</v>
      </c>
      <c r="O119" s="100"/>
      <c r="P119" s="197">
        <f>IF(N$13=0,0,N119/(N$13/100))</f>
        <v>0</v>
      </c>
      <c r="Q119" s="100"/>
      <c r="R119" s="78"/>
      <c r="S119" s="196">
        <f>S106-S111-S114</f>
        <v>0</v>
      </c>
      <c r="T119" s="100"/>
      <c r="U119" s="197">
        <f>IF(S$13=0,0,S119/(S$13/100))</f>
        <v>0</v>
      </c>
      <c r="V119" s="78"/>
      <c r="W119" s="127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</row>
    <row r="120" spans="1:113" ht="13.5" customHeight="1">
      <c r="A120" s="83"/>
      <c r="B120" s="83"/>
      <c r="C120" s="105"/>
      <c r="D120" s="78"/>
      <c r="E120" s="78"/>
      <c r="F120" s="78"/>
      <c r="G120" s="78"/>
      <c r="H120" s="78"/>
      <c r="I120" s="97"/>
      <c r="J120" s="78"/>
      <c r="K120" s="98"/>
      <c r="L120" s="78"/>
      <c r="M120" s="78"/>
      <c r="N120" s="97"/>
      <c r="O120" s="78"/>
      <c r="P120" s="98"/>
      <c r="Q120" s="78"/>
      <c r="R120" s="78"/>
      <c r="S120" s="97"/>
      <c r="T120" s="78"/>
      <c r="U120" s="98"/>
      <c r="V120" s="78"/>
      <c r="W120" s="106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</row>
    <row r="121" spans="1:113" ht="13.5" customHeight="1" thickBot="1">
      <c r="A121" s="83"/>
      <c r="B121" s="83"/>
      <c r="C121" s="105"/>
      <c r="D121" s="78"/>
      <c r="E121" s="78"/>
      <c r="F121" s="78"/>
      <c r="G121" s="78"/>
      <c r="H121" s="78"/>
      <c r="I121" s="97"/>
      <c r="J121" s="78"/>
      <c r="K121" s="98"/>
      <c r="L121" s="78"/>
      <c r="M121" s="78"/>
      <c r="N121" s="97"/>
      <c r="O121" s="78"/>
      <c r="P121" s="98"/>
      <c r="Q121" s="78"/>
      <c r="R121" s="78"/>
      <c r="S121" s="97"/>
      <c r="T121" s="78"/>
      <c r="U121" s="98"/>
      <c r="V121" s="78"/>
      <c r="W121" s="106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</row>
    <row r="122" spans="1:113" ht="13.5" customHeight="1">
      <c r="A122" s="83"/>
      <c r="B122" s="83"/>
      <c r="C122" s="102"/>
      <c r="D122" s="103"/>
      <c r="E122" s="103"/>
      <c r="F122" s="103"/>
      <c r="G122" s="103"/>
      <c r="H122" s="103"/>
      <c r="I122" s="125"/>
      <c r="J122" s="103"/>
      <c r="K122" s="126"/>
      <c r="L122" s="103"/>
      <c r="M122" s="103"/>
      <c r="N122" s="125"/>
      <c r="O122" s="103"/>
      <c r="P122" s="126"/>
      <c r="Q122" s="103"/>
      <c r="R122" s="103"/>
      <c r="S122" s="125"/>
      <c r="T122" s="103"/>
      <c r="U122" s="126"/>
      <c r="V122" s="103"/>
      <c r="W122" s="104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</row>
    <row r="123" spans="1:113" ht="13.5" customHeight="1">
      <c r="A123" s="83"/>
      <c r="B123" s="83"/>
      <c r="C123" s="105"/>
      <c r="D123" s="78"/>
      <c r="E123" s="78"/>
      <c r="F123" s="78"/>
      <c r="G123" s="78"/>
      <c r="H123" s="78"/>
      <c r="I123" s="97"/>
      <c r="J123" s="78"/>
      <c r="K123" s="98"/>
      <c r="L123" s="78"/>
      <c r="M123" s="78"/>
      <c r="N123" s="97"/>
      <c r="O123" s="78"/>
      <c r="P123" s="98"/>
      <c r="Q123" s="78"/>
      <c r="R123" s="78"/>
      <c r="S123" s="97"/>
      <c r="T123" s="78"/>
      <c r="U123" s="98"/>
      <c r="V123" s="78"/>
      <c r="W123" s="106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</row>
    <row r="124" spans="1:113" ht="13.5" customHeight="1">
      <c r="A124" s="83"/>
      <c r="B124" s="83"/>
      <c r="C124" s="105"/>
      <c r="D124" s="78" t="s">
        <v>220</v>
      </c>
      <c r="E124" s="78"/>
      <c r="F124" s="78"/>
      <c r="G124" s="97"/>
      <c r="H124" s="78"/>
      <c r="I124" s="78"/>
      <c r="J124" s="98"/>
      <c r="K124" s="78"/>
      <c r="L124" s="97"/>
      <c r="M124" s="78"/>
      <c r="N124" s="78"/>
      <c r="O124" s="98"/>
      <c r="P124" s="78"/>
      <c r="Q124" s="97"/>
      <c r="R124" s="78"/>
      <c r="S124" s="78"/>
      <c r="T124" s="98"/>
      <c r="U124" s="78"/>
      <c r="V124" s="78"/>
      <c r="W124" s="106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</row>
    <row r="125" spans="1:113" ht="13.5" customHeight="1">
      <c r="A125" s="83"/>
      <c r="B125" s="83"/>
      <c r="C125" s="105"/>
      <c r="D125" s="78"/>
      <c r="E125" s="78"/>
      <c r="F125" s="78"/>
      <c r="G125" s="78"/>
      <c r="H125" s="78"/>
      <c r="I125" s="97"/>
      <c r="J125" s="78"/>
      <c r="K125" s="98"/>
      <c r="L125" s="78"/>
      <c r="M125" s="78"/>
      <c r="N125" s="97"/>
      <c r="O125" s="78"/>
      <c r="P125" s="98"/>
      <c r="Q125" s="78"/>
      <c r="R125" s="78"/>
      <c r="S125" s="97"/>
      <c r="T125" s="78"/>
      <c r="U125" s="98"/>
      <c r="V125" s="78"/>
      <c r="W125" s="106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</row>
    <row r="126" spans="1:113" ht="13.5" customHeight="1" thickBot="1">
      <c r="A126" s="83"/>
      <c r="B126" s="83"/>
      <c r="C126" s="108"/>
      <c r="D126" s="109"/>
      <c r="E126" s="109"/>
      <c r="F126" s="109"/>
      <c r="G126" s="109"/>
      <c r="H126" s="109"/>
      <c r="I126" s="110"/>
      <c r="J126" s="109"/>
      <c r="K126" s="111"/>
      <c r="L126" s="109"/>
      <c r="M126" s="109"/>
      <c r="N126" s="110"/>
      <c r="O126" s="109"/>
      <c r="P126" s="111"/>
      <c r="Q126" s="109"/>
      <c r="R126" s="109"/>
      <c r="S126" s="110"/>
      <c r="T126" s="109"/>
      <c r="U126" s="111"/>
      <c r="V126" s="109"/>
      <c r="W126" s="112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</row>
    <row r="127" spans="1:113" ht="13.5" customHeight="1">
      <c r="A127" s="83"/>
      <c r="B127" s="83"/>
      <c r="C127" s="105"/>
      <c r="D127" s="78"/>
      <c r="E127" s="78"/>
      <c r="F127" s="78"/>
      <c r="G127" s="78"/>
      <c r="H127" s="78"/>
      <c r="I127" s="97"/>
      <c r="J127" s="78"/>
      <c r="K127" s="98"/>
      <c r="L127" s="78"/>
      <c r="M127" s="78"/>
      <c r="N127" s="97"/>
      <c r="O127" s="78"/>
      <c r="P127" s="98"/>
      <c r="Q127" s="78"/>
      <c r="R127" s="78"/>
      <c r="S127" s="97"/>
      <c r="T127" s="78"/>
      <c r="U127" s="98"/>
      <c r="V127" s="78"/>
      <c r="W127" s="106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</row>
    <row r="128" spans="1:113" ht="13.5" customHeight="1">
      <c r="A128" s="83"/>
      <c r="B128" s="83"/>
      <c r="C128" s="105"/>
      <c r="D128" s="78"/>
      <c r="E128" s="78"/>
      <c r="F128" s="78"/>
      <c r="G128" s="78"/>
      <c r="H128" s="78"/>
      <c r="I128" s="97"/>
      <c r="J128" s="78"/>
      <c r="K128" s="98"/>
      <c r="L128" s="78"/>
      <c r="M128" s="78"/>
      <c r="N128" s="97"/>
      <c r="O128" s="78"/>
      <c r="P128" s="98"/>
      <c r="Q128" s="78"/>
      <c r="R128" s="78"/>
      <c r="S128" s="97"/>
      <c r="T128" s="78"/>
      <c r="U128" s="98"/>
      <c r="V128" s="78"/>
      <c r="W128" s="106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</row>
    <row r="129" spans="1:113" ht="13.5" customHeight="1">
      <c r="A129" s="83"/>
      <c r="B129" s="83"/>
      <c r="C129" s="105"/>
      <c r="D129" s="78" t="s">
        <v>208</v>
      </c>
      <c r="E129" s="78"/>
      <c r="F129" s="78"/>
      <c r="G129" s="78"/>
      <c r="H129" s="78"/>
      <c r="I129" s="97">
        <f>I17</f>
        <v>0</v>
      </c>
      <c r="J129" s="78"/>
      <c r="K129" s="98"/>
      <c r="L129" s="78"/>
      <c r="M129" s="78"/>
      <c r="N129" s="97">
        <f>N17</f>
        <v>0</v>
      </c>
      <c r="O129" s="78"/>
      <c r="P129" s="98"/>
      <c r="Q129" s="78"/>
      <c r="R129" s="78"/>
      <c r="S129" s="97">
        <f>S17</f>
        <v>0</v>
      </c>
      <c r="T129" s="78"/>
      <c r="U129" s="98"/>
      <c r="V129" s="78"/>
      <c r="W129" s="106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</row>
    <row r="130" spans="1:113" ht="13.5" customHeight="1">
      <c r="A130" s="83"/>
      <c r="B130" s="83"/>
      <c r="C130" s="105"/>
      <c r="D130" s="78"/>
      <c r="E130" s="78"/>
      <c r="F130" s="78"/>
      <c r="G130" s="78"/>
      <c r="H130" s="78"/>
      <c r="I130" s="97"/>
      <c r="J130" s="78"/>
      <c r="K130" s="98"/>
      <c r="L130" s="78"/>
      <c r="M130" s="78"/>
      <c r="N130" s="97"/>
      <c r="O130" s="78"/>
      <c r="P130" s="98"/>
      <c r="Q130" s="78"/>
      <c r="R130" s="78"/>
      <c r="S130" s="97"/>
      <c r="T130" s="78"/>
      <c r="U130" s="98"/>
      <c r="V130" s="78"/>
      <c r="W130" s="106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</row>
    <row r="131" spans="1:113" ht="13.5" customHeight="1">
      <c r="A131" s="83"/>
      <c r="B131" s="83"/>
      <c r="C131" s="105"/>
      <c r="D131" s="78"/>
      <c r="E131" s="78"/>
      <c r="F131" s="78"/>
      <c r="G131" s="78"/>
      <c r="H131" s="78"/>
      <c r="I131" s="97"/>
      <c r="J131" s="78"/>
      <c r="K131" s="98"/>
      <c r="L131" s="78"/>
      <c r="M131" s="78"/>
      <c r="N131" s="97"/>
      <c r="O131" s="78"/>
      <c r="P131" s="98"/>
      <c r="Q131" s="78"/>
      <c r="R131" s="78"/>
      <c r="S131" s="97"/>
      <c r="T131" s="78"/>
      <c r="U131" s="98"/>
      <c r="V131" s="78"/>
      <c r="W131" s="106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</row>
    <row r="132" spans="1:113" ht="13.5" customHeight="1">
      <c r="A132" s="83"/>
      <c r="B132" s="83"/>
      <c r="C132" s="105"/>
      <c r="D132" s="78" t="s">
        <v>219</v>
      </c>
      <c r="E132" s="78"/>
      <c r="F132" s="78"/>
      <c r="G132" s="78"/>
      <c r="H132" s="78"/>
      <c r="I132" s="97">
        <f>I119</f>
        <v>0</v>
      </c>
      <c r="J132" s="78"/>
      <c r="K132" s="98"/>
      <c r="L132" s="78"/>
      <c r="M132" s="78"/>
      <c r="N132" s="97">
        <f>N119</f>
        <v>0</v>
      </c>
      <c r="O132" s="78"/>
      <c r="P132" s="98"/>
      <c r="Q132" s="78"/>
      <c r="R132" s="78"/>
      <c r="S132" s="97">
        <f>S119</f>
        <v>0</v>
      </c>
      <c r="T132" s="78"/>
      <c r="U132" s="98"/>
      <c r="V132" s="78"/>
      <c r="W132" s="106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</row>
    <row r="133" spans="1:113" ht="13.5" customHeight="1">
      <c r="A133" s="83"/>
      <c r="B133" s="83"/>
      <c r="C133" s="105"/>
      <c r="D133" s="78"/>
      <c r="E133" s="78"/>
      <c r="F133" s="78"/>
      <c r="G133" s="78"/>
      <c r="H133" s="78"/>
      <c r="I133" s="97"/>
      <c r="J133" s="78"/>
      <c r="K133" s="98"/>
      <c r="L133" s="78"/>
      <c r="M133" s="78"/>
      <c r="N133" s="97"/>
      <c r="O133" s="78"/>
      <c r="P133" s="98"/>
      <c r="Q133" s="78"/>
      <c r="R133" s="78"/>
      <c r="S133" s="97"/>
      <c r="T133" s="78"/>
      <c r="U133" s="98"/>
      <c r="V133" s="78"/>
      <c r="W133" s="106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</row>
    <row r="134" spans="1:113" ht="13.5" customHeight="1">
      <c r="A134" s="83"/>
      <c r="B134" s="83"/>
      <c r="C134" s="105"/>
      <c r="D134" s="78"/>
      <c r="E134" s="78"/>
      <c r="F134" s="78"/>
      <c r="G134" s="78"/>
      <c r="H134" s="78"/>
      <c r="I134" s="97"/>
      <c r="J134" s="78"/>
      <c r="K134" s="98"/>
      <c r="L134" s="78"/>
      <c r="M134" s="78"/>
      <c r="N134" s="97"/>
      <c r="O134" s="78"/>
      <c r="P134" s="98"/>
      <c r="Q134" s="78"/>
      <c r="R134" s="78"/>
      <c r="S134" s="97"/>
      <c r="T134" s="78"/>
      <c r="U134" s="98"/>
      <c r="V134" s="78"/>
      <c r="W134" s="106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</row>
    <row r="135" spans="1:113" ht="13.5" customHeight="1">
      <c r="A135" s="83"/>
      <c r="B135" s="83"/>
      <c r="C135" s="105"/>
      <c r="D135" s="95" t="s">
        <v>221</v>
      </c>
      <c r="E135" s="95"/>
      <c r="F135" s="95"/>
      <c r="G135" s="78"/>
      <c r="H135" s="78"/>
      <c r="I135" s="97">
        <f>I129-I132</f>
        <v>0</v>
      </c>
      <c r="J135" s="78"/>
      <c r="K135" s="98"/>
      <c r="L135" s="78"/>
      <c r="M135" s="78"/>
      <c r="N135" s="97">
        <f>N129-N132</f>
        <v>0</v>
      </c>
      <c r="O135" s="78"/>
      <c r="P135" s="98"/>
      <c r="Q135" s="78"/>
      <c r="R135" s="78"/>
      <c r="S135" s="97">
        <f>S129-S132</f>
        <v>0</v>
      </c>
      <c r="T135" s="78"/>
      <c r="U135" s="98"/>
      <c r="V135" s="78"/>
      <c r="W135" s="106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</row>
    <row r="136" spans="1:113" ht="13.5" customHeight="1">
      <c r="A136" s="83"/>
      <c r="B136" s="83"/>
      <c r="C136" s="105"/>
      <c r="D136" s="78"/>
      <c r="E136" s="78"/>
      <c r="F136" s="78"/>
      <c r="G136" s="78"/>
      <c r="H136" s="78"/>
      <c r="I136" s="97"/>
      <c r="J136" s="78"/>
      <c r="K136" s="98"/>
      <c r="L136" s="78"/>
      <c r="M136" s="78"/>
      <c r="N136" s="97"/>
      <c r="O136" s="78"/>
      <c r="P136" s="98"/>
      <c r="Q136" s="78"/>
      <c r="R136" s="78"/>
      <c r="S136" s="97"/>
      <c r="T136" s="78"/>
      <c r="U136" s="98"/>
      <c r="V136" s="78"/>
      <c r="W136" s="106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</row>
    <row r="137" spans="1:113" ht="13.5" customHeight="1">
      <c r="A137" s="83"/>
      <c r="B137" s="83"/>
      <c r="C137" s="105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106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</row>
    <row r="138" spans="1:113" ht="13.5" customHeight="1">
      <c r="A138" s="83"/>
      <c r="B138" s="83"/>
      <c r="C138" s="105"/>
      <c r="D138" s="78"/>
      <c r="E138" s="78"/>
      <c r="F138" s="78"/>
      <c r="G138" s="78"/>
      <c r="H138" s="78"/>
      <c r="I138" s="97"/>
      <c r="J138" s="78"/>
      <c r="K138" s="98"/>
      <c r="L138" s="78"/>
      <c r="M138" s="78"/>
      <c r="N138" s="97"/>
      <c r="O138" s="78"/>
      <c r="P138" s="98"/>
      <c r="Q138" s="78"/>
      <c r="R138" s="78"/>
      <c r="S138" s="97"/>
      <c r="T138" s="78"/>
      <c r="U138" s="98"/>
      <c r="V138" s="78"/>
      <c r="W138" s="106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</row>
    <row r="139" spans="1:113" ht="13.5" customHeight="1">
      <c r="A139" s="83"/>
      <c r="B139" s="83"/>
      <c r="C139" s="105"/>
      <c r="D139" s="95" t="s">
        <v>222</v>
      </c>
      <c r="E139" s="95"/>
      <c r="F139" s="95"/>
      <c r="G139" s="78"/>
      <c r="H139" s="78"/>
      <c r="I139" s="196">
        <f>IF(I17=0,0,I135/(I17/I13))</f>
        <v>0</v>
      </c>
      <c r="J139" s="78"/>
      <c r="K139" s="197"/>
      <c r="L139" s="78"/>
      <c r="M139" s="78"/>
      <c r="N139" s="196">
        <f>IF(N24=0,0,N135/(N17/N13))</f>
        <v>0</v>
      </c>
      <c r="O139" s="78"/>
      <c r="P139" s="197"/>
      <c r="Q139" s="78"/>
      <c r="R139" s="78"/>
      <c r="S139" s="196">
        <f>IF(S17=0,0,S135/(S17/S13))</f>
        <v>0</v>
      </c>
      <c r="T139" s="78"/>
      <c r="U139" s="197"/>
      <c r="V139" s="78"/>
      <c r="W139" s="106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</row>
    <row r="140" spans="1:113" ht="13.5" customHeight="1">
      <c r="A140" s="83"/>
      <c r="B140" s="83"/>
      <c r="C140" s="105"/>
      <c r="D140" s="78"/>
      <c r="E140" s="78"/>
      <c r="F140" s="78"/>
      <c r="G140" s="78"/>
      <c r="H140" s="78"/>
      <c r="I140" s="97"/>
      <c r="J140" s="78"/>
      <c r="K140" s="98"/>
      <c r="L140" s="78"/>
      <c r="M140" s="78"/>
      <c r="N140" s="97"/>
      <c r="O140" s="78"/>
      <c r="P140" s="98"/>
      <c r="Q140" s="78"/>
      <c r="R140" s="78"/>
      <c r="S140" s="97"/>
      <c r="T140" s="78"/>
      <c r="U140" s="98"/>
      <c r="V140" s="78"/>
      <c r="W140" s="106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</row>
    <row r="141" spans="1:113" ht="13.5" customHeight="1">
      <c r="A141" s="83"/>
      <c r="B141" s="83"/>
      <c r="C141" s="105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106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</row>
    <row r="142" spans="1:113" ht="13.5" customHeight="1">
      <c r="A142" s="83"/>
      <c r="B142" s="83"/>
      <c r="C142" s="105"/>
      <c r="D142" s="78"/>
      <c r="E142" s="78"/>
      <c r="F142" s="78"/>
      <c r="G142" s="78"/>
      <c r="H142" s="78"/>
      <c r="I142" s="97"/>
      <c r="J142" s="78"/>
      <c r="K142" s="98"/>
      <c r="L142" s="78"/>
      <c r="M142" s="78"/>
      <c r="N142" s="97"/>
      <c r="O142" s="78"/>
      <c r="P142" s="98"/>
      <c r="Q142" s="78"/>
      <c r="R142" s="78"/>
      <c r="S142" s="97"/>
      <c r="T142" s="78"/>
      <c r="U142" s="98"/>
      <c r="V142" s="78"/>
      <c r="W142" s="106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</row>
    <row r="143" spans="1:113" ht="13.5" customHeight="1">
      <c r="A143" s="83"/>
      <c r="B143" s="83"/>
      <c r="C143" s="105"/>
      <c r="D143" s="95" t="s">
        <v>223</v>
      </c>
      <c r="E143" s="95"/>
      <c r="F143" s="95"/>
      <c r="G143" s="78"/>
      <c r="H143" s="78"/>
      <c r="I143" s="97">
        <f>I13</f>
        <v>0</v>
      </c>
      <c r="J143" s="78"/>
      <c r="K143" s="98"/>
      <c r="L143" s="78"/>
      <c r="M143" s="78"/>
      <c r="N143" s="97">
        <f>N13</f>
        <v>0</v>
      </c>
      <c r="O143" s="78"/>
      <c r="P143" s="98"/>
      <c r="Q143" s="78"/>
      <c r="R143" s="78"/>
      <c r="S143" s="97">
        <f>S13</f>
        <v>0</v>
      </c>
      <c r="T143" s="78"/>
      <c r="U143" s="98"/>
      <c r="V143" s="78"/>
      <c r="W143" s="106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</row>
    <row r="144" spans="1:113" ht="13.5" customHeight="1">
      <c r="A144" s="83"/>
      <c r="B144" s="83"/>
      <c r="C144" s="105"/>
      <c r="D144" s="78"/>
      <c r="E144" s="78"/>
      <c r="F144" s="78"/>
      <c r="G144" s="78"/>
      <c r="H144" s="78"/>
      <c r="I144" s="97"/>
      <c r="J144" s="78"/>
      <c r="K144" s="98"/>
      <c r="L144" s="78"/>
      <c r="M144" s="78"/>
      <c r="N144" s="97"/>
      <c r="O144" s="78"/>
      <c r="P144" s="98"/>
      <c r="Q144" s="78"/>
      <c r="R144" s="78"/>
      <c r="S144" s="97"/>
      <c r="T144" s="78"/>
      <c r="U144" s="98"/>
      <c r="V144" s="78"/>
      <c r="W144" s="106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</row>
    <row r="145" spans="1:113" ht="13.5" customHeight="1">
      <c r="A145" s="83"/>
      <c r="B145" s="83"/>
      <c r="C145" s="105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106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</row>
    <row r="146" spans="1:113" ht="13.5" customHeight="1">
      <c r="A146" s="83"/>
      <c r="B146" s="83"/>
      <c r="C146" s="105"/>
      <c r="D146" s="78"/>
      <c r="E146" s="78"/>
      <c r="F146" s="78"/>
      <c r="G146" s="78"/>
      <c r="H146" s="78"/>
      <c r="I146" s="97"/>
      <c r="J146" s="78"/>
      <c r="K146" s="98"/>
      <c r="L146" s="78"/>
      <c r="M146" s="78"/>
      <c r="N146" s="97"/>
      <c r="O146" s="78"/>
      <c r="P146" s="98"/>
      <c r="Q146" s="78"/>
      <c r="R146" s="78"/>
      <c r="S146" s="97"/>
      <c r="T146" s="78"/>
      <c r="U146" s="98"/>
      <c r="V146" s="78"/>
      <c r="W146" s="106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</row>
    <row r="147" spans="1:113" ht="13.5" customHeight="1">
      <c r="A147" s="83"/>
      <c r="B147" s="83"/>
      <c r="C147" s="105"/>
      <c r="D147" s="78"/>
      <c r="E147" s="78"/>
      <c r="F147" s="78"/>
      <c r="G147" s="78"/>
      <c r="H147" s="78"/>
      <c r="I147" s="97"/>
      <c r="J147" s="78"/>
      <c r="K147" s="98"/>
      <c r="L147" s="78"/>
      <c r="M147" s="78"/>
      <c r="N147" s="97"/>
      <c r="O147" s="78"/>
      <c r="P147" s="98"/>
      <c r="Q147" s="78"/>
      <c r="R147" s="78"/>
      <c r="S147" s="97"/>
      <c r="T147" s="78"/>
      <c r="U147" s="98"/>
      <c r="V147" s="78"/>
      <c r="W147" s="106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</row>
    <row r="148" spans="1:113" ht="13.5" customHeight="1">
      <c r="A148" s="83"/>
      <c r="B148" s="83"/>
      <c r="C148" s="105"/>
      <c r="D148" s="101" t="s">
        <v>224</v>
      </c>
      <c r="E148" s="95"/>
      <c r="F148" s="95"/>
      <c r="G148" s="78"/>
      <c r="H148" s="78"/>
      <c r="I148" s="196">
        <f>I139-I143</f>
        <v>0</v>
      </c>
      <c r="J148" s="78"/>
      <c r="K148" s="98"/>
      <c r="L148" s="78"/>
      <c r="M148" s="78"/>
      <c r="N148" s="196">
        <f>N139-N143</f>
        <v>0</v>
      </c>
      <c r="O148" s="78"/>
      <c r="P148" s="98"/>
      <c r="Q148" s="78"/>
      <c r="R148" s="78"/>
      <c r="S148" s="196">
        <f>S139-S143</f>
        <v>0</v>
      </c>
      <c r="T148" s="78"/>
      <c r="U148" s="98"/>
      <c r="V148" s="78"/>
      <c r="W148" s="106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</row>
    <row r="149" spans="1:113" ht="13.5" customHeight="1" thickBot="1">
      <c r="A149" s="83"/>
      <c r="B149" s="83"/>
      <c r="C149" s="108"/>
      <c r="D149" s="109"/>
      <c r="E149" s="109"/>
      <c r="F149" s="109"/>
      <c r="G149" s="109"/>
      <c r="H149" s="109"/>
      <c r="I149" s="110"/>
      <c r="J149" s="109"/>
      <c r="K149" s="111"/>
      <c r="L149" s="109"/>
      <c r="M149" s="109"/>
      <c r="N149" s="110"/>
      <c r="O149" s="109"/>
      <c r="P149" s="111"/>
      <c r="Q149" s="109"/>
      <c r="R149" s="109"/>
      <c r="S149" s="110"/>
      <c r="T149" s="109"/>
      <c r="U149" s="111"/>
      <c r="V149" s="109"/>
      <c r="W149" s="112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</row>
    <row r="150" spans="1:113" ht="13.5" customHeight="1">
      <c r="A150" s="83"/>
      <c r="B150" s="83"/>
      <c r="C150" s="83"/>
      <c r="D150" s="83"/>
      <c r="E150" s="83"/>
      <c r="F150" s="83"/>
      <c r="G150" s="83"/>
      <c r="H150" s="83"/>
      <c r="I150" s="89"/>
      <c r="J150" s="83"/>
      <c r="K150" s="90"/>
      <c r="L150" s="83"/>
      <c r="M150" s="83"/>
      <c r="N150" s="89"/>
      <c r="O150" s="83"/>
      <c r="P150" s="90"/>
      <c r="Q150" s="83"/>
      <c r="R150" s="83"/>
      <c r="S150" s="89"/>
      <c r="T150" s="83"/>
      <c r="U150" s="90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</row>
    <row r="151" spans="1:113" ht="13.5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</row>
    <row r="152" spans="1:113" ht="13.5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</row>
    <row r="153" spans="1:113" ht="13.5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</row>
    <row r="154" spans="1:113" ht="13.5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</row>
    <row r="155" spans="1:113" ht="13.5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</row>
    <row r="156" spans="1:113" ht="13.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</row>
    <row r="157" spans="1:113" ht="13.5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</row>
    <row r="158" spans="1:113" ht="13.5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</row>
    <row r="159" spans="1:113" ht="13.5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</row>
    <row r="160" spans="1:113" ht="13.5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</row>
    <row r="161" spans="1:113" ht="13.5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</row>
    <row r="162" spans="1:113" ht="13.5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</row>
    <row r="163" spans="1:113" ht="13.5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</row>
    <row r="164" spans="1:113" ht="13.5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</row>
    <row r="165" spans="1:113" ht="13.5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</row>
    <row r="166" spans="1:113" ht="13.5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</row>
    <row r="167" spans="1:113" ht="13.5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</row>
    <row r="168" spans="1:113" ht="13.5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</row>
    <row r="169" spans="1:113" ht="13.5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</row>
    <row r="170" spans="1:113" ht="13.5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</row>
    <row r="171" spans="1:113" ht="13.5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</row>
    <row r="172" spans="1:113" ht="13.5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</row>
    <row r="173" spans="1:113" ht="13.5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</row>
    <row r="174" spans="1:113" ht="13.5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</row>
    <row r="175" spans="1:113" ht="13.5" customHeigh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</row>
    <row r="176" spans="1:113" ht="13.5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</row>
    <row r="177" spans="1:113" ht="13.5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</row>
    <row r="178" spans="1:113" ht="13.5" customHeight="1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</row>
    <row r="179" spans="1:113" ht="13.5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</row>
    <row r="180" spans="1:113" ht="13.5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</row>
    <row r="181" spans="1:113" ht="13.5" customHeight="1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</row>
    <row r="182" spans="1:113" ht="13.5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</row>
    <row r="183" spans="1:113" ht="13.5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</row>
    <row r="184" spans="1:113" ht="13.5" customHeight="1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</row>
    <row r="185" spans="1:113" ht="13.5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</row>
    <row r="186" spans="1:113" ht="13.5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</row>
    <row r="187" spans="1:113" ht="13.5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</row>
    <row r="188" spans="1:113" ht="13.5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</row>
    <row r="189" spans="1:113" ht="13.5" customHeigh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</row>
    <row r="190" spans="1:113" ht="13.5" customHeight="1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</row>
    <row r="191" spans="1:113" ht="13.5" customHeight="1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</row>
    <row r="192" spans="1:113" ht="13.5" customHeight="1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</row>
    <row r="193" spans="1:113" ht="13.5" customHeight="1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</row>
    <row r="194" spans="1:113" ht="13.5" customHeight="1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</row>
    <row r="195" spans="1:113" ht="13.5" customHeight="1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</row>
    <row r="196" spans="1:113" ht="13.5" customHeight="1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</row>
    <row r="197" spans="1:113" ht="13.5" customHeight="1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</row>
    <row r="198" spans="1:113" ht="13.5" customHeight="1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</row>
    <row r="199" spans="1:113" ht="13.5" customHeight="1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</row>
    <row r="200" spans="1:113" ht="13.5" customHeight="1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</row>
    <row r="201" spans="1:113" ht="13.5" customHeight="1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</row>
    <row r="202" spans="1:113" ht="13.5" customHeight="1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</row>
    <row r="203" spans="1:113" ht="13.5" customHeight="1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</row>
    <row r="204" spans="1:113" ht="13.5" customHeight="1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</row>
    <row r="205" spans="1:113" ht="13.5" customHeight="1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</row>
    <row r="206" spans="1:113" ht="13.5" customHeight="1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</row>
    <row r="207" spans="1:113" ht="13.5" customHeight="1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</row>
    <row r="208" spans="1:113" ht="13.5" customHeight="1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</row>
    <row r="209" spans="1:113" ht="13.5" customHeight="1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</row>
    <row r="210" spans="1:113" ht="13.5" customHeight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</row>
    <row r="211" spans="1:113" ht="13.5" customHeight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</row>
    <row r="212" spans="1:113" ht="13.5" customHeight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</row>
    <row r="213" spans="1:113" ht="13.5" customHeight="1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</row>
    <row r="214" spans="1:113" ht="13.5" customHeight="1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</row>
    <row r="215" spans="1:113" ht="13.5" customHeight="1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</row>
    <row r="216" spans="1:113" ht="13.5" customHeight="1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</row>
    <row r="217" spans="1:113" ht="13.5" customHeight="1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</row>
    <row r="218" spans="1:113" ht="13.5" customHeight="1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</row>
    <row r="219" spans="1:113" ht="13.5" customHeight="1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</row>
    <row r="220" spans="1:113" ht="13.5" customHeight="1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</row>
    <row r="221" spans="1:113" ht="13.5" customHeight="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</row>
    <row r="222" spans="1:113" ht="13.5" customHeight="1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</row>
    <row r="223" spans="1:113" ht="13.5" customHeight="1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</row>
    <row r="224" spans="1:113" ht="13.5" customHeight="1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</row>
    <row r="225" spans="1:113" ht="13.5" customHeight="1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</row>
    <row r="226" spans="1:113" ht="13.5" customHeight="1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</row>
    <row r="227" spans="1:113" ht="13.5" customHeight="1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</row>
    <row r="228" spans="1:113" ht="13.5" customHeight="1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</row>
    <row r="229" spans="1:113" ht="13.5" customHeight="1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</row>
    <row r="230" spans="1:113" ht="13.5" customHeight="1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</row>
    <row r="231" spans="1:113" ht="13.5" customHeight="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</row>
    <row r="232" spans="1:113" ht="13.5" customHeight="1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</row>
    <row r="233" spans="1:113" ht="13.5" customHeight="1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</row>
    <row r="234" spans="1:113" ht="13.5" customHeight="1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</row>
    <row r="235" spans="1:113" ht="13.5" customHeight="1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</row>
    <row r="236" spans="1:113" ht="13.5" customHeight="1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</row>
    <row r="237" spans="1:113" ht="13.5" customHeight="1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</row>
    <row r="238" spans="1:113" ht="13.5" customHeight="1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</row>
    <row r="239" spans="1:113" ht="13.5" customHeight="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</row>
    <row r="240" spans="1:113" ht="13.5" customHeight="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</row>
    <row r="241" spans="1:113" ht="13.5" customHeight="1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</row>
    <row r="242" spans="1:113" ht="13.5" customHeight="1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</row>
    <row r="243" spans="1:113" ht="13.5" customHeight="1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</row>
    <row r="244" spans="1:113" ht="13.5" customHeight="1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</row>
    <row r="245" spans="1:113" ht="13.5" customHeight="1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</row>
    <row r="246" spans="1:113" ht="13.5" customHeight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</row>
    <row r="247" spans="1:113" ht="13.5" customHeight="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</row>
    <row r="248" spans="1:113" ht="13.5" customHeight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</row>
    <row r="249" spans="1:113" ht="13.5" customHeight="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</row>
    <row r="250" spans="1:113" ht="13.5" customHeight="1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</row>
    <row r="251" spans="1:113" ht="13.5" customHeight="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</row>
    <row r="252" spans="1:113" ht="13.5" customHeight="1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</row>
    <row r="253" spans="1:113" ht="13.5" customHeight="1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</row>
    <row r="254" spans="1:113" ht="13.5" customHeight="1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</row>
    <row r="255" spans="1:113" ht="13.5" customHeight="1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</row>
    <row r="256" spans="1:113" ht="13.5" customHeight="1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</row>
    <row r="257" spans="1:113" ht="13.5" customHeight="1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</row>
    <row r="258" spans="1:113" ht="13.5" customHeight="1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</row>
    <row r="259" spans="1:113" ht="13.5" customHeight="1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</row>
    <row r="260" spans="1:113" ht="13.5" customHeight="1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</row>
    <row r="261" spans="1:113" ht="13.5" customHeight="1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</row>
    <row r="262" spans="1:113" ht="13.5" customHeight="1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</row>
    <row r="263" spans="1:113" ht="13.5" customHeight="1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</row>
    <row r="264" spans="1:113" ht="13.5" customHeight="1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</row>
    <row r="265" spans="1:113" ht="13.5" customHeight="1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</row>
    <row r="266" spans="1:113" ht="13.5" customHeight="1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</row>
    <row r="267" spans="1:113" ht="13.5" customHeight="1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</row>
    <row r="268" spans="1:113" ht="13.5" customHeight="1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</row>
    <row r="269" spans="1:113" ht="13.5" customHeight="1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</row>
    <row r="270" spans="1:113" ht="13.5" customHeight="1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</row>
    <row r="271" spans="1:113" ht="13.5" customHeight="1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</row>
    <row r="272" spans="1:113" ht="13.5" customHeight="1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</row>
    <row r="273" spans="1:113" ht="13.5" customHeight="1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</row>
    <row r="274" spans="1:113" ht="13.5" customHeight="1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</row>
    <row r="275" spans="1:113" ht="13.5" customHeight="1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</row>
    <row r="276" spans="1:113" ht="13.5" customHeight="1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</row>
    <row r="277" spans="1:113" ht="13.5" customHeight="1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</row>
    <row r="278" spans="1:113" ht="13.5" customHeight="1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</row>
    <row r="279" spans="1:113" ht="13.5" customHeight="1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</row>
    <row r="280" spans="1:113" ht="13.5" customHeight="1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</row>
    <row r="281" spans="1:113" ht="13.5" customHeight="1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</row>
    <row r="282" spans="1:113" ht="13.5" customHeight="1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</row>
    <row r="283" spans="1:113" ht="13.5" customHeight="1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</row>
    <row r="284" spans="1:113" ht="13.5" customHeight="1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</row>
    <row r="285" spans="1:113" ht="13.5" customHeight="1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</row>
    <row r="286" spans="1:113" ht="13.5" customHeight="1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</row>
    <row r="287" spans="1:113" ht="13.5" customHeight="1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</row>
    <row r="288" spans="1:113" ht="13.5" customHeight="1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</row>
    <row r="289" spans="1:113" ht="13.5" customHeight="1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</row>
    <row r="290" spans="1:113" ht="13.5" customHeight="1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</row>
    <row r="291" spans="1:113" ht="13.5" customHeight="1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</row>
    <row r="292" spans="1:113" ht="13.5" customHeight="1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</row>
    <row r="293" spans="1:113" ht="13.5" customHeight="1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</row>
    <row r="294" spans="1:113" ht="13.5" customHeight="1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</row>
    <row r="295" spans="1:113" ht="13.5" customHeight="1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</row>
    <row r="296" spans="1:113" ht="13.5" customHeight="1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</row>
    <row r="297" spans="1:113" ht="13.5" customHeight="1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</row>
    <row r="298" spans="1:113" ht="13.5" customHeight="1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</row>
    <row r="299" spans="1:113" ht="13.5" customHeight="1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</row>
    <row r="300" spans="1:113" ht="13.5" customHeight="1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</row>
    <row r="301" spans="1:113" ht="13.5" customHeight="1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</row>
    <row r="302" spans="1:113" ht="13.5" customHeight="1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</row>
    <row r="303" spans="1:113" ht="13.5" customHeight="1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</row>
    <row r="304" spans="1:113" ht="13.5" customHeight="1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</row>
    <row r="305" spans="1:113" ht="13.5" customHeight="1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</row>
    <row r="306" spans="1:113" ht="13.5" customHeight="1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</row>
    <row r="307" spans="1:113" ht="13.5" customHeight="1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</row>
    <row r="308" spans="1:113" ht="13.5" customHeight="1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</row>
    <row r="309" spans="1:113" ht="13.5" customHeight="1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</row>
    <row r="310" spans="1:113" ht="13.5" customHeight="1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</row>
    <row r="311" spans="1:113" ht="13.5" customHeight="1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</row>
    <row r="312" spans="1:113" ht="13.5" customHeight="1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</row>
    <row r="313" spans="1:113" ht="13.5" customHeight="1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</row>
    <row r="314" spans="1:113" ht="13.5" customHeight="1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</row>
    <row r="315" spans="1:113" ht="13.5" customHeight="1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</row>
    <row r="316" spans="1:113" ht="13.5" customHeight="1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</row>
    <row r="317" spans="1:113" ht="13.5" customHeight="1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</row>
    <row r="318" spans="1:113" ht="13.5" customHeight="1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3"/>
    </row>
    <row r="319" spans="1:113" ht="13.5" customHeight="1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</row>
    <row r="320" spans="1:113" ht="13.5" customHeight="1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</row>
    <row r="321" spans="1:113" ht="13.5" customHeight="1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</row>
    <row r="322" spans="1:113" ht="13.5" customHeight="1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</row>
    <row r="323" spans="1:113" ht="13.5" customHeight="1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</row>
    <row r="324" spans="1:113" ht="13.5" customHeight="1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</row>
    <row r="325" spans="1:113" ht="13.5" customHeight="1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H325" s="83"/>
      <c r="CI325" s="83"/>
      <c r="CJ325" s="83"/>
      <c r="CK325" s="83"/>
      <c r="CL325" s="83"/>
      <c r="CM325" s="83"/>
      <c r="CN325" s="83"/>
      <c r="CO325" s="83"/>
      <c r="CP325" s="83"/>
      <c r="CQ325" s="83"/>
      <c r="CR325" s="83"/>
      <c r="CS325" s="83"/>
      <c r="CT325" s="83"/>
      <c r="CU325" s="83"/>
      <c r="CV325" s="83"/>
      <c r="CW325" s="83"/>
      <c r="CX325" s="83"/>
      <c r="CY325" s="83"/>
      <c r="CZ325" s="83"/>
      <c r="DA325" s="83"/>
      <c r="DB325" s="83"/>
      <c r="DC325" s="83"/>
      <c r="DD325" s="83"/>
      <c r="DE325" s="83"/>
      <c r="DF325" s="83"/>
      <c r="DG325" s="83"/>
      <c r="DH325" s="83"/>
      <c r="DI325" s="83"/>
    </row>
    <row r="326" spans="1:113" ht="13.5" customHeight="1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83"/>
      <c r="CQ326" s="83"/>
      <c r="CR326" s="83"/>
      <c r="CS326" s="83"/>
      <c r="CT326" s="83"/>
      <c r="CU326" s="83"/>
      <c r="CV326" s="83"/>
      <c r="CW326" s="83"/>
      <c r="CX326" s="83"/>
      <c r="CY326" s="83"/>
      <c r="CZ326" s="83"/>
      <c r="DA326" s="83"/>
      <c r="DB326" s="83"/>
      <c r="DC326" s="83"/>
      <c r="DD326" s="83"/>
      <c r="DE326" s="83"/>
      <c r="DF326" s="83"/>
      <c r="DG326" s="83"/>
      <c r="DH326" s="83"/>
      <c r="DI326" s="83"/>
    </row>
    <row r="327" spans="1:113" ht="13.5" customHeight="1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</row>
    <row r="328" spans="1:113" ht="13.5" customHeight="1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</row>
    <row r="329" spans="1:113" ht="13.5" customHeight="1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</row>
    <row r="330" spans="1:113" ht="13.5" customHeight="1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</row>
    <row r="331" spans="1:113" ht="13.5" customHeight="1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/>
      <c r="DB331" s="83"/>
      <c r="DC331" s="83"/>
      <c r="DD331" s="83"/>
      <c r="DE331" s="83"/>
      <c r="DF331" s="83"/>
      <c r="DG331" s="83"/>
      <c r="DH331" s="83"/>
      <c r="DI331" s="83"/>
    </row>
    <row r="332" spans="1:113" ht="13.5" customHeight="1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  <c r="DD332" s="83"/>
      <c r="DE332" s="83"/>
      <c r="DF332" s="83"/>
      <c r="DG332" s="83"/>
      <c r="DH332" s="83"/>
      <c r="DI332" s="83"/>
    </row>
    <row r="333" spans="1:113" ht="13.5" customHeight="1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</row>
    <row r="334" spans="1:113" ht="13.5" customHeight="1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  <c r="DD334" s="83"/>
      <c r="DE334" s="83"/>
      <c r="DF334" s="83"/>
      <c r="DG334" s="83"/>
      <c r="DH334" s="83"/>
      <c r="DI334" s="83"/>
    </row>
    <row r="335" spans="1:113" ht="13.5" customHeight="1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3"/>
      <c r="CM335" s="83"/>
      <c r="CN335" s="83"/>
      <c r="CO335" s="83"/>
      <c r="CP335" s="83"/>
      <c r="CQ335" s="83"/>
      <c r="CR335" s="83"/>
      <c r="CS335" s="83"/>
      <c r="CT335" s="83"/>
      <c r="CU335" s="83"/>
      <c r="CV335" s="83"/>
      <c r="CW335" s="83"/>
      <c r="CX335" s="83"/>
      <c r="CY335" s="83"/>
      <c r="CZ335" s="83"/>
      <c r="DA335" s="83"/>
      <c r="DB335" s="83"/>
      <c r="DC335" s="83"/>
      <c r="DD335" s="83"/>
      <c r="DE335" s="83"/>
      <c r="DF335" s="83"/>
      <c r="DG335" s="83"/>
      <c r="DH335" s="83"/>
      <c r="DI335" s="83"/>
    </row>
    <row r="336" spans="1:113" ht="13.5" customHeight="1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3"/>
    </row>
    <row r="337" spans="1:113" ht="13.5" customHeight="1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</row>
    <row r="338" spans="1:113" ht="13.5" customHeight="1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3"/>
      <c r="CM338" s="83"/>
      <c r="CN338" s="83"/>
      <c r="CO338" s="83"/>
      <c r="CP338" s="83"/>
      <c r="CQ338" s="83"/>
      <c r="CR338" s="83"/>
      <c r="CS338" s="83"/>
      <c r="CT338" s="83"/>
      <c r="CU338" s="83"/>
      <c r="CV338" s="83"/>
      <c r="CW338" s="83"/>
      <c r="CX338" s="83"/>
      <c r="CY338" s="83"/>
      <c r="CZ338" s="83"/>
      <c r="DA338" s="83"/>
      <c r="DB338" s="83"/>
      <c r="DC338" s="83"/>
      <c r="DD338" s="83"/>
      <c r="DE338" s="83"/>
      <c r="DF338" s="83"/>
      <c r="DG338" s="83"/>
      <c r="DH338" s="83"/>
      <c r="DI338" s="83"/>
    </row>
    <row r="339" spans="1:113" ht="13.5" customHeight="1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  <c r="DD339" s="83"/>
      <c r="DE339" s="83"/>
      <c r="DF339" s="83"/>
      <c r="DG339" s="83"/>
      <c r="DH339" s="83"/>
      <c r="DI339" s="83"/>
    </row>
    <row r="340" spans="1:113" ht="13.5" customHeight="1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3"/>
    </row>
    <row r="341" spans="1:113" ht="13.5" customHeight="1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  <c r="CJ341" s="83"/>
      <c r="CK341" s="83"/>
      <c r="CL341" s="83"/>
      <c r="CM341" s="83"/>
      <c r="CN341" s="83"/>
      <c r="CO341" s="83"/>
      <c r="CP341" s="83"/>
      <c r="CQ341" s="83"/>
      <c r="CR341" s="83"/>
      <c r="CS341" s="83"/>
      <c r="CT341" s="83"/>
      <c r="CU341" s="83"/>
      <c r="CV341" s="83"/>
      <c r="CW341" s="83"/>
      <c r="CX341" s="83"/>
      <c r="CY341" s="83"/>
      <c r="CZ341" s="83"/>
      <c r="DA341" s="83"/>
      <c r="DB341" s="83"/>
      <c r="DC341" s="83"/>
      <c r="DD341" s="83"/>
      <c r="DE341" s="83"/>
      <c r="DF341" s="83"/>
      <c r="DG341" s="83"/>
      <c r="DH341" s="83"/>
      <c r="DI341" s="83"/>
    </row>
    <row r="342" spans="1:113" ht="13.5" customHeight="1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  <c r="DD342" s="83"/>
      <c r="DE342" s="83"/>
      <c r="DF342" s="83"/>
      <c r="DG342" s="83"/>
      <c r="DH342" s="83"/>
      <c r="DI342" s="83"/>
    </row>
    <row r="343" spans="1:113" ht="13.5" customHeight="1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3"/>
      <c r="DF343" s="83"/>
      <c r="DG343" s="83"/>
      <c r="DH343" s="83"/>
      <c r="DI343" s="83"/>
    </row>
    <row r="344" spans="1:113" ht="13.5" customHeight="1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  <c r="CJ344" s="83"/>
      <c r="CK344" s="83"/>
      <c r="CL344" s="83"/>
      <c r="CM344" s="83"/>
      <c r="CN344" s="83"/>
      <c r="CO344" s="83"/>
      <c r="CP344" s="83"/>
      <c r="CQ344" s="83"/>
      <c r="CR344" s="83"/>
      <c r="CS344" s="83"/>
      <c r="CT344" s="83"/>
      <c r="CU344" s="83"/>
      <c r="CV344" s="83"/>
      <c r="CW344" s="83"/>
      <c r="CX344" s="83"/>
      <c r="CY344" s="83"/>
      <c r="CZ344" s="83"/>
      <c r="DA344" s="83"/>
      <c r="DB344" s="83"/>
      <c r="DC344" s="83"/>
      <c r="DD344" s="83"/>
      <c r="DE344" s="83"/>
      <c r="DF344" s="83"/>
      <c r="DG344" s="83"/>
      <c r="DH344" s="83"/>
      <c r="DI344" s="83"/>
    </row>
    <row r="345" spans="1:113" ht="13.5" customHeight="1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  <c r="CJ345" s="83"/>
      <c r="CK345" s="83"/>
      <c r="CL345" s="83"/>
      <c r="CM345" s="83"/>
      <c r="CN345" s="83"/>
      <c r="CO345" s="83"/>
      <c r="CP345" s="83"/>
      <c r="CQ345" s="83"/>
      <c r="CR345" s="83"/>
      <c r="CS345" s="83"/>
      <c r="CT345" s="83"/>
      <c r="CU345" s="83"/>
      <c r="CV345" s="83"/>
      <c r="CW345" s="83"/>
      <c r="CX345" s="83"/>
      <c r="CY345" s="83"/>
      <c r="CZ345" s="83"/>
      <c r="DA345" s="83"/>
      <c r="DB345" s="83"/>
      <c r="DC345" s="83"/>
      <c r="DD345" s="83"/>
      <c r="DE345" s="83"/>
      <c r="DF345" s="83"/>
      <c r="DG345" s="83"/>
      <c r="DH345" s="83"/>
      <c r="DI345" s="83"/>
    </row>
    <row r="346" spans="1:113" ht="13.5" customHeight="1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  <c r="CJ346" s="83"/>
      <c r="CK346" s="83"/>
      <c r="CL346" s="83"/>
      <c r="CM346" s="83"/>
      <c r="CN346" s="83"/>
      <c r="CO346" s="83"/>
      <c r="CP346" s="83"/>
      <c r="CQ346" s="83"/>
      <c r="CR346" s="83"/>
      <c r="CS346" s="83"/>
      <c r="CT346" s="83"/>
      <c r="CU346" s="83"/>
      <c r="CV346" s="83"/>
      <c r="CW346" s="83"/>
      <c r="CX346" s="83"/>
      <c r="CY346" s="83"/>
      <c r="CZ346" s="83"/>
      <c r="DA346" s="83"/>
      <c r="DB346" s="83"/>
      <c r="DC346" s="83"/>
      <c r="DD346" s="83"/>
      <c r="DE346" s="83"/>
      <c r="DF346" s="83"/>
      <c r="DG346" s="83"/>
      <c r="DH346" s="83"/>
      <c r="DI346" s="83"/>
    </row>
    <row r="347" spans="1:113" ht="13.5" customHeight="1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</row>
    <row r="348" spans="1:113" ht="13.5" customHeight="1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83"/>
      <c r="CY348" s="83"/>
      <c r="CZ348" s="83"/>
      <c r="DA348" s="83"/>
      <c r="DB348" s="83"/>
      <c r="DC348" s="83"/>
      <c r="DD348" s="83"/>
      <c r="DE348" s="83"/>
      <c r="DF348" s="83"/>
      <c r="DG348" s="83"/>
      <c r="DH348" s="83"/>
      <c r="DI348" s="83"/>
    </row>
    <row r="349" spans="1:113" ht="13.5" customHeight="1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83"/>
      <c r="CY349" s="83"/>
      <c r="CZ349" s="83"/>
      <c r="DA349" s="83"/>
      <c r="DB349" s="83"/>
      <c r="DC349" s="83"/>
      <c r="DD349" s="83"/>
      <c r="DE349" s="83"/>
      <c r="DF349" s="83"/>
      <c r="DG349" s="83"/>
      <c r="DH349" s="83"/>
      <c r="DI349" s="83"/>
    </row>
    <row r="350" spans="1:113" ht="13.5" customHeight="1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  <c r="CJ350" s="83"/>
      <c r="CK350" s="83"/>
      <c r="CL350" s="83"/>
      <c r="CM350" s="83"/>
      <c r="CN350" s="83"/>
      <c r="CO350" s="83"/>
      <c r="CP350" s="83"/>
      <c r="CQ350" s="83"/>
      <c r="CR350" s="83"/>
      <c r="CS350" s="83"/>
      <c r="CT350" s="83"/>
      <c r="CU350" s="83"/>
      <c r="CV350" s="83"/>
      <c r="CW350" s="83"/>
      <c r="CX350" s="83"/>
      <c r="CY350" s="83"/>
      <c r="CZ350" s="83"/>
      <c r="DA350" s="83"/>
      <c r="DB350" s="83"/>
      <c r="DC350" s="83"/>
      <c r="DD350" s="83"/>
      <c r="DE350" s="83"/>
      <c r="DF350" s="83"/>
      <c r="DG350" s="83"/>
      <c r="DH350" s="83"/>
      <c r="DI350" s="83"/>
    </row>
    <row r="351" spans="1:113" ht="13.5" customHeight="1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  <c r="CJ351" s="83"/>
      <c r="CK351" s="83"/>
      <c r="CL351" s="83"/>
      <c r="CM351" s="83"/>
      <c r="CN351" s="83"/>
      <c r="CO351" s="83"/>
      <c r="CP351" s="83"/>
      <c r="CQ351" s="83"/>
      <c r="CR351" s="83"/>
      <c r="CS351" s="83"/>
      <c r="CT351" s="83"/>
      <c r="CU351" s="83"/>
      <c r="CV351" s="83"/>
      <c r="CW351" s="83"/>
      <c r="CX351" s="83"/>
      <c r="CY351" s="83"/>
      <c r="CZ351" s="83"/>
      <c r="DA351" s="83"/>
      <c r="DB351" s="83"/>
      <c r="DC351" s="83"/>
      <c r="DD351" s="83"/>
      <c r="DE351" s="83"/>
      <c r="DF351" s="83"/>
      <c r="DG351" s="83"/>
      <c r="DH351" s="83"/>
      <c r="DI351" s="83"/>
    </row>
    <row r="352" spans="1:113" ht="13.5" customHeight="1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  <c r="CJ352" s="83"/>
      <c r="CK352" s="83"/>
      <c r="CL352" s="83"/>
      <c r="CM352" s="83"/>
      <c r="CN352" s="83"/>
      <c r="CO352" s="83"/>
      <c r="CP352" s="83"/>
      <c r="CQ352" s="83"/>
      <c r="CR352" s="83"/>
      <c r="CS352" s="83"/>
      <c r="CT352" s="83"/>
      <c r="CU352" s="83"/>
      <c r="CV352" s="83"/>
      <c r="CW352" s="83"/>
      <c r="CX352" s="83"/>
      <c r="CY352" s="83"/>
      <c r="CZ352" s="83"/>
      <c r="DA352" s="83"/>
      <c r="DB352" s="83"/>
      <c r="DC352" s="83"/>
      <c r="DD352" s="83"/>
      <c r="DE352" s="83"/>
      <c r="DF352" s="83"/>
      <c r="DG352" s="83"/>
      <c r="DH352" s="83"/>
      <c r="DI352" s="83"/>
    </row>
    <row r="353" spans="1:113" ht="13.5" customHeight="1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  <c r="CJ353" s="83"/>
      <c r="CK353" s="83"/>
      <c r="CL353" s="83"/>
      <c r="CM353" s="83"/>
      <c r="CN353" s="83"/>
      <c r="CO353" s="83"/>
      <c r="CP353" s="83"/>
      <c r="CQ353" s="83"/>
      <c r="CR353" s="83"/>
      <c r="CS353" s="83"/>
      <c r="CT353" s="83"/>
      <c r="CU353" s="83"/>
      <c r="CV353" s="83"/>
      <c r="CW353" s="83"/>
      <c r="CX353" s="83"/>
      <c r="CY353" s="83"/>
      <c r="CZ353" s="83"/>
      <c r="DA353" s="83"/>
      <c r="DB353" s="83"/>
      <c r="DC353" s="83"/>
      <c r="DD353" s="83"/>
      <c r="DE353" s="83"/>
      <c r="DF353" s="83"/>
      <c r="DG353" s="83"/>
      <c r="DH353" s="83"/>
      <c r="DI353" s="83"/>
    </row>
    <row r="354" spans="1:113" ht="13.5" customHeight="1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  <c r="CJ354" s="83"/>
      <c r="CK354" s="83"/>
      <c r="CL354" s="83"/>
      <c r="CM354" s="83"/>
      <c r="CN354" s="83"/>
      <c r="CO354" s="83"/>
      <c r="CP354" s="83"/>
      <c r="CQ354" s="83"/>
      <c r="CR354" s="83"/>
      <c r="CS354" s="83"/>
      <c r="CT354" s="83"/>
      <c r="CU354" s="83"/>
      <c r="CV354" s="83"/>
      <c r="CW354" s="83"/>
      <c r="CX354" s="83"/>
      <c r="CY354" s="83"/>
      <c r="CZ354" s="83"/>
      <c r="DA354" s="83"/>
      <c r="DB354" s="83"/>
      <c r="DC354" s="83"/>
      <c r="DD354" s="83"/>
      <c r="DE354" s="83"/>
      <c r="DF354" s="83"/>
      <c r="DG354" s="83"/>
      <c r="DH354" s="83"/>
      <c r="DI354" s="83"/>
    </row>
    <row r="355" spans="1:113" ht="13.5" customHeight="1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H355" s="83"/>
      <c r="CI355" s="83"/>
      <c r="CJ355" s="83"/>
      <c r="CK355" s="83"/>
      <c r="CL355" s="83"/>
      <c r="CM355" s="83"/>
      <c r="CN355" s="83"/>
      <c r="CO355" s="83"/>
      <c r="CP355" s="83"/>
      <c r="CQ355" s="83"/>
      <c r="CR355" s="83"/>
      <c r="CS355" s="83"/>
      <c r="CT355" s="83"/>
      <c r="CU355" s="83"/>
      <c r="CV355" s="83"/>
      <c r="CW355" s="83"/>
      <c r="CX355" s="83"/>
      <c r="CY355" s="83"/>
      <c r="CZ355" s="83"/>
      <c r="DA355" s="83"/>
      <c r="DB355" s="83"/>
      <c r="DC355" s="83"/>
      <c r="DD355" s="83"/>
      <c r="DE355" s="83"/>
      <c r="DF355" s="83"/>
      <c r="DG355" s="83"/>
      <c r="DH355" s="83"/>
      <c r="DI355" s="83"/>
    </row>
    <row r="356" spans="1:113" ht="13.5" customHeight="1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  <c r="DD356" s="83"/>
      <c r="DE356" s="83"/>
      <c r="DF356" s="83"/>
      <c r="DG356" s="83"/>
      <c r="DH356" s="83"/>
      <c r="DI356" s="83"/>
    </row>
    <row r="357" spans="1:113" ht="13.5" customHeight="1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  <c r="CJ357" s="83"/>
      <c r="CK357" s="83"/>
      <c r="CL357" s="83"/>
      <c r="CM357" s="83"/>
      <c r="CN357" s="83"/>
      <c r="CO357" s="83"/>
      <c r="CP357" s="83"/>
      <c r="CQ357" s="83"/>
      <c r="CR357" s="83"/>
      <c r="CS357" s="83"/>
      <c r="CT357" s="83"/>
      <c r="CU357" s="83"/>
      <c r="CV357" s="83"/>
      <c r="CW357" s="83"/>
      <c r="CX357" s="83"/>
      <c r="CY357" s="83"/>
      <c r="CZ357" s="83"/>
      <c r="DA357" s="83"/>
      <c r="DB357" s="83"/>
      <c r="DC357" s="83"/>
      <c r="DD357" s="83"/>
      <c r="DE357" s="83"/>
      <c r="DF357" s="83"/>
      <c r="DG357" s="83"/>
      <c r="DH357" s="83"/>
      <c r="DI357" s="83"/>
    </row>
    <row r="358" spans="1:113" ht="13.5" customHeight="1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  <c r="CJ358" s="83"/>
      <c r="CK358" s="83"/>
      <c r="CL358" s="83"/>
      <c r="CM358" s="83"/>
      <c r="CN358" s="83"/>
      <c r="CO358" s="83"/>
      <c r="CP358" s="83"/>
      <c r="CQ358" s="83"/>
      <c r="CR358" s="83"/>
      <c r="CS358" s="83"/>
      <c r="CT358" s="83"/>
      <c r="CU358" s="83"/>
      <c r="CV358" s="83"/>
      <c r="CW358" s="83"/>
      <c r="CX358" s="83"/>
      <c r="CY358" s="83"/>
      <c r="CZ358" s="83"/>
      <c r="DA358" s="83"/>
      <c r="DB358" s="83"/>
      <c r="DC358" s="83"/>
      <c r="DD358" s="83"/>
      <c r="DE358" s="83"/>
      <c r="DF358" s="83"/>
      <c r="DG358" s="83"/>
      <c r="DH358" s="83"/>
      <c r="DI358" s="83"/>
    </row>
    <row r="359" spans="1:113" ht="13.5" customHeight="1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  <c r="CJ359" s="83"/>
      <c r="CK359" s="83"/>
      <c r="CL359" s="83"/>
      <c r="CM359" s="83"/>
      <c r="CN359" s="83"/>
      <c r="CO359" s="83"/>
      <c r="CP359" s="83"/>
      <c r="CQ359" s="83"/>
      <c r="CR359" s="83"/>
      <c r="CS359" s="83"/>
      <c r="CT359" s="83"/>
      <c r="CU359" s="83"/>
      <c r="CV359" s="83"/>
      <c r="CW359" s="83"/>
      <c r="CX359" s="83"/>
      <c r="CY359" s="83"/>
      <c r="CZ359" s="83"/>
      <c r="DA359" s="83"/>
      <c r="DB359" s="83"/>
      <c r="DC359" s="83"/>
      <c r="DD359" s="83"/>
      <c r="DE359" s="83"/>
      <c r="DF359" s="83"/>
      <c r="DG359" s="83"/>
      <c r="DH359" s="83"/>
      <c r="DI359" s="83"/>
    </row>
    <row r="360" spans="1:113" ht="13.5" customHeight="1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  <c r="DD360" s="83"/>
      <c r="DE360" s="83"/>
      <c r="DF360" s="83"/>
      <c r="DG360" s="83"/>
      <c r="DH360" s="83"/>
      <c r="DI360" s="83"/>
    </row>
    <row r="361" spans="1:113" ht="13.5" customHeight="1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H361" s="83"/>
      <c r="CI361" s="83"/>
      <c r="CJ361" s="83"/>
      <c r="CK361" s="83"/>
      <c r="CL361" s="83"/>
      <c r="CM361" s="83"/>
      <c r="CN361" s="83"/>
      <c r="CO361" s="83"/>
      <c r="CP361" s="83"/>
      <c r="CQ361" s="83"/>
      <c r="CR361" s="83"/>
      <c r="CS361" s="83"/>
      <c r="CT361" s="83"/>
      <c r="CU361" s="83"/>
      <c r="CV361" s="83"/>
      <c r="CW361" s="83"/>
      <c r="CX361" s="83"/>
      <c r="CY361" s="83"/>
      <c r="CZ361" s="83"/>
      <c r="DA361" s="83"/>
      <c r="DB361" s="83"/>
      <c r="DC361" s="83"/>
      <c r="DD361" s="83"/>
      <c r="DE361" s="83"/>
      <c r="DF361" s="83"/>
      <c r="DG361" s="83"/>
      <c r="DH361" s="83"/>
      <c r="DI361" s="83"/>
    </row>
    <row r="362" spans="1:113" ht="13.5" customHeight="1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  <c r="CJ362" s="83"/>
      <c r="CK362" s="83"/>
      <c r="CL362" s="83"/>
      <c r="CM362" s="83"/>
      <c r="CN362" s="83"/>
      <c r="CO362" s="83"/>
      <c r="CP362" s="83"/>
      <c r="CQ362" s="83"/>
      <c r="CR362" s="83"/>
      <c r="CS362" s="83"/>
      <c r="CT362" s="83"/>
      <c r="CU362" s="83"/>
      <c r="CV362" s="83"/>
      <c r="CW362" s="83"/>
      <c r="CX362" s="83"/>
      <c r="CY362" s="83"/>
      <c r="CZ362" s="83"/>
      <c r="DA362" s="83"/>
      <c r="DB362" s="83"/>
      <c r="DC362" s="83"/>
      <c r="DD362" s="83"/>
      <c r="DE362" s="83"/>
      <c r="DF362" s="83"/>
      <c r="DG362" s="83"/>
      <c r="DH362" s="83"/>
      <c r="DI362" s="83"/>
    </row>
    <row r="363" spans="1:113" ht="13.5" customHeight="1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H363" s="83"/>
      <c r="CI363" s="83"/>
      <c r="CJ363" s="83"/>
      <c r="CK363" s="83"/>
      <c r="CL363" s="83"/>
      <c r="CM363" s="83"/>
      <c r="CN363" s="83"/>
      <c r="CO363" s="83"/>
      <c r="CP363" s="83"/>
      <c r="CQ363" s="83"/>
      <c r="CR363" s="83"/>
      <c r="CS363" s="83"/>
      <c r="CT363" s="83"/>
      <c r="CU363" s="83"/>
      <c r="CV363" s="83"/>
      <c r="CW363" s="83"/>
      <c r="CX363" s="83"/>
      <c r="CY363" s="83"/>
      <c r="CZ363" s="83"/>
      <c r="DA363" s="83"/>
      <c r="DB363" s="83"/>
      <c r="DC363" s="83"/>
      <c r="DD363" s="83"/>
      <c r="DE363" s="83"/>
      <c r="DF363" s="83"/>
      <c r="DG363" s="83"/>
      <c r="DH363" s="83"/>
      <c r="DI363" s="83"/>
    </row>
    <row r="364" spans="1:113" ht="13.5" customHeight="1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  <c r="CO364" s="83"/>
      <c r="CP364" s="83"/>
      <c r="CQ364" s="83"/>
      <c r="CR364" s="83"/>
      <c r="CS364" s="83"/>
      <c r="CT364" s="83"/>
      <c r="CU364" s="83"/>
      <c r="CV364" s="83"/>
      <c r="CW364" s="83"/>
      <c r="CX364" s="83"/>
      <c r="CY364" s="83"/>
      <c r="CZ364" s="83"/>
      <c r="DA364" s="83"/>
      <c r="DB364" s="83"/>
      <c r="DC364" s="83"/>
      <c r="DD364" s="83"/>
      <c r="DE364" s="83"/>
      <c r="DF364" s="83"/>
      <c r="DG364" s="83"/>
      <c r="DH364" s="83"/>
      <c r="DI364" s="83"/>
    </row>
    <row r="365" spans="1:113" ht="13.5" customHeight="1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  <c r="CQ365" s="83"/>
      <c r="CR365" s="83"/>
      <c r="CS365" s="83"/>
      <c r="CT365" s="83"/>
      <c r="CU365" s="83"/>
      <c r="CV365" s="83"/>
      <c r="CW365" s="83"/>
      <c r="CX365" s="83"/>
      <c r="CY365" s="83"/>
      <c r="CZ365" s="83"/>
      <c r="DA365" s="83"/>
      <c r="DB365" s="83"/>
      <c r="DC365" s="83"/>
      <c r="DD365" s="83"/>
      <c r="DE365" s="83"/>
      <c r="DF365" s="83"/>
      <c r="DG365" s="83"/>
      <c r="DH365" s="83"/>
      <c r="DI365" s="83"/>
    </row>
    <row r="366" spans="1:113" ht="13.5" customHeight="1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H366" s="83"/>
      <c r="CI366" s="83"/>
      <c r="CJ366" s="83"/>
      <c r="CK366" s="83"/>
      <c r="CL366" s="83"/>
      <c r="CM366" s="83"/>
      <c r="CN366" s="83"/>
      <c r="CO366" s="83"/>
      <c r="CP366" s="83"/>
      <c r="CQ366" s="83"/>
      <c r="CR366" s="83"/>
      <c r="CS366" s="83"/>
      <c r="CT366" s="83"/>
      <c r="CU366" s="83"/>
      <c r="CV366" s="83"/>
      <c r="CW366" s="83"/>
      <c r="CX366" s="83"/>
      <c r="CY366" s="83"/>
      <c r="CZ366" s="83"/>
      <c r="DA366" s="83"/>
      <c r="DB366" s="83"/>
      <c r="DC366" s="83"/>
      <c r="DD366" s="83"/>
      <c r="DE366" s="83"/>
      <c r="DF366" s="83"/>
      <c r="DG366" s="83"/>
      <c r="DH366" s="83"/>
      <c r="DI366" s="83"/>
    </row>
    <row r="367" spans="1:113" ht="13.5" customHeight="1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83"/>
      <c r="CI367" s="83"/>
      <c r="CJ367" s="83"/>
      <c r="CK367" s="83"/>
      <c r="CL367" s="83"/>
      <c r="CM367" s="83"/>
      <c r="CN367" s="83"/>
      <c r="CO367" s="83"/>
      <c r="CP367" s="83"/>
      <c r="CQ367" s="83"/>
      <c r="CR367" s="83"/>
      <c r="CS367" s="83"/>
      <c r="CT367" s="83"/>
      <c r="CU367" s="83"/>
      <c r="CV367" s="83"/>
      <c r="CW367" s="83"/>
      <c r="CX367" s="83"/>
      <c r="CY367" s="83"/>
      <c r="CZ367" s="83"/>
      <c r="DA367" s="83"/>
      <c r="DB367" s="83"/>
      <c r="DC367" s="83"/>
      <c r="DD367" s="83"/>
      <c r="DE367" s="83"/>
      <c r="DF367" s="83"/>
      <c r="DG367" s="83"/>
      <c r="DH367" s="83"/>
      <c r="DI367" s="83"/>
    </row>
    <row r="368" spans="1:113" ht="13.5" customHeight="1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  <c r="CJ368" s="83"/>
      <c r="CK368" s="83"/>
      <c r="CL368" s="83"/>
      <c r="CM368" s="83"/>
      <c r="CN368" s="83"/>
      <c r="CO368" s="83"/>
      <c r="CP368" s="83"/>
      <c r="CQ368" s="83"/>
      <c r="CR368" s="83"/>
      <c r="CS368" s="83"/>
      <c r="CT368" s="83"/>
      <c r="CU368" s="83"/>
      <c r="CV368" s="83"/>
      <c r="CW368" s="83"/>
      <c r="CX368" s="83"/>
      <c r="CY368" s="83"/>
      <c r="CZ368" s="83"/>
      <c r="DA368" s="83"/>
      <c r="DB368" s="83"/>
      <c r="DC368" s="83"/>
      <c r="DD368" s="83"/>
      <c r="DE368" s="83"/>
      <c r="DF368" s="83"/>
      <c r="DG368" s="83"/>
      <c r="DH368" s="83"/>
      <c r="DI368" s="83"/>
    </row>
    <row r="369" spans="1:113" ht="13.5" customHeight="1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83"/>
      <c r="CI369" s="83"/>
      <c r="CJ369" s="83"/>
      <c r="CK369" s="83"/>
      <c r="CL369" s="83"/>
      <c r="CM369" s="83"/>
      <c r="CN369" s="83"/>
      <c r="CO369" s="83"/>
      <c r="CP369" s="83"/>
      <c r="CQ369" s="83"/>
      <c r="CR369" s="83"/>
      <c r="CS369" s="83"/>
      <c r="CT369" s="83"/>
      <c r="CU369" s="83"/>
      <c r="CV369" s="83"/>
      <c r="CW369" s="83"/>
      <c r="CX369" s="83"/>
      <c r="CY369" s="83"/>
      <c r="CZ369" s="83"/>
      <c r="DA369" s="83"/>
      <c r="DB369" s="83"/>
      <c r="DC369" s="83"/>
      <c r="DD369" s="83"/>
      <c r="DE369" s="83"/>
      <c r="DF369" s="83"/>
      <c r="DG369" s="83"/>
      <c r="DH369" s="83"/>
      <c r="DI369" s="83"/>
    </row>
    <row r="370" spans="1:113" ht="13.5" customHeight="1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83"/>
      <c r="CI370" s="83"/>
      <c r="CJ370" s="83"/>
      <c r="CK370" s="83"/>
      <c r="CL370" s="83"/>
      <c r="CM370" s="83"/>
      <c r="CN370" s="83"/>
      <c r="CO370" s="83"/>
      <c r="CP370" s="83"/>
      <c r="CQ370" s="83"/>
      <c r="CR370" s="83"/>
      <c r="CS370" s="83"/>
      <c r="CT370" s="83"/>
      <c r="CU370" s="83"/>
      <c r="CV370" s="83"/>
      <c r="CW370" s="83"/>
      <c r="CX370" s="83"/>
      <c r="CY370" s="83"/>
      <c r="CZ370" s="83"/>
      <c r="DA370" s="83"/>
      <c r="DB370" s="83"/>
      <c r="DC370" s="83"/>
      <c r="DD370" s="83"/>
      <c r="DE370" s="83"/>
      <c r="DF370" s="83"/>
      <c r="DG370" s="83"/>
      <c r="DH370" s="83"/>
      <c r="DI370" s="83"/>
    </row>
    <row r="371" spans="1:113" ht="13.5" customHeight="1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  <c r="CJ371" s="83"/>
      <c r="CK371" s="83"/>
      <c r="CL371" s="83"/>
      <c r="CM371" s="83"/>
      <c r="CN371" s="83"/>
      <c r="CO371" s="83"/>
      <c r="CP371" s="83"/>
      <c r="CQ371" s="83"/>
      <c r="CR371" s="83"/>
      <c r="CS371" s="83"/>
      <c r="CT371" s="83"/>
      <c r="CU371" s="83"/>
      <c r="CV371" s="83"/>
      <c r="CW371" s="83"/>
      <c r="CX371" s="83"/>
      <c r="CY371" s="83"/>
      <c r="CZ371" s="83"/>
      <c r="DA371" s="83"/>
      <c r="DB371" s="83"/>
      <c r="DC371" s="83"/>
      <c r="DD371" s="83"/>
      <c r="DE371" s="83"/>
      <c r="DF371" s="83"/>
      <c r="DG371" s="83"/>
      <c r="DH371" s="83"/>
      <c r="DI371" s="83"/>
    </row>
    <row r="372" spans="1:113" ht="13.5" customHeight="1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  <c r="CQ372" s="83"/>
      <c r="CR372" s="83"/>
      <c r="CS372" s="83"/>
      <c r="CT372" s="83"/>
      <c r="CU372" s="83"/>
      <c r="CV372" s="83"/>
      <c r="CW372" s="83"/>
      <c r="CX372" s="83"/>
      <c r="CY372" s="83"/>
      <c r="CZ372" s="83"/>
      <c r="DA372" s="83"/>
      <c r="DB372" s="83"/>
      <c r="DC372" s="83"/>
      <c r="DD372" s="83"/>
      <c r="DE372" s="83"/>
      <c r="DF372" s="83"/>
      <c r="DG372" s="83"/>
      <c r="DH372" s="83"/>
      <c r="DI372" s="83"/>
    </row>
    <row r="373" spans="1:113" ht="13.5" customHeight="1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  <c r="CJ373" s="83"/>
      <c r="CK373" s="83"/>
      <c r="CL373" s="83"/>
      <c r="CM373" s="83"/>
      <c r="CN373" s="83"/>
      <c r="CO373" s="83"/>
      <c r="CP373" s="83"/>
      <c r="CQ373" s="83"/>
      <c r="CR373" s="83"/>
      <c r="CS373" s="83"/>
      <c r="CT373" s="83"/>
      <c r="CU373" s="83"/>
      <c r="CV373" s="83"/>
      <c r="CW373" s="83"/>
      <c r="CX373" s="83"/>
      <c r="CY373" s="83"/>
      <c r="CZ373" s="83"/>
      <c r="DA373" s="83"/>
      <c r="DB373" s="83"/>
      <c r="DC373" s="83"/>
      <c r="DD373" s="83"/>
      <c r="DE373" s="83"/>
      <c r="DF373" s="83"/>
      <c r="DG373" s="83"/>
      <c r="DH373" s="83"/>
      <c r="DI373" s="83"/>
    </row>
    <row r="374" spans="1:113" ht="13.5" customHeight="1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83"/>
      <c r="CI374" s="83"/>
      <c r="CJ374" s="83"/>
      <c r="CK374" s="83"/>
      <c r="CL374" s="83"/>
      <c r="CM374" s="83"/>
      <c r="CN374" s="83"/>
      <c r="CO374" s="83"/>
      <c r="CP374" s="83"/>
      <c r="CQ374" s="83"/>
      <c r="CR374" s="83"/>
      <c r="CS374" s="83"/>
      <c r="CT374" s="83"/>
      <c r="CU374" s="83"/>
      <c r="CV374" s="83"/>
      <c r="CW374" s="83"/>
      <c r="CX374" s="83"/>
      <c r="CY374" s="83"/>
      <c r="CZ374" s="83"/>
      <c r="DA374" s="83"/>
      <c r="DB374" s="83"/>
      <c r="DC374" s="83"/>
      <c r="DD374" s="83"/>
      <c r="DE374" s="83"/>
      <c r="DF374" s="83"/>
      <c r="DG374" s="83"/>
      <c r="DH374" s="83"/>
      <c r="DI374" s="83"/>
    </row>
    <row r="375" spans="1:113" ht="13.5" customHeight="1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  <c r="DD375" s="83"/>
      <c r="DE375" s="83"/>
      <c r="DF375" s="83"/>
      <c r="DG375" s="83"/>
      <c r="DH375" s="83"/>
      <c r="DI375" s="83"/>
    </row>
    <row r="376" spans="1:113" ht="13.5" customHeight="1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83"/>
      <c r="CI376" s="83"/>
      <c r="CJ376" s="83"/>
      <c r="CK376" s="83"/>
      <c r="CL376" s="83"/>
      <c r="CM376" s="83"/>
      <c r="CN376" s="83"/>
      <c r="CO376" s="83"/>
      <c r="CP376" s="83"/>
      <c r="CQ376" s="83"/>
      <c r="CR376" s="83"/>
      <c r="CS376" s="83"/>
      <c r="CT376" s="83"/>
      <c r="CU376" s="83"/>
      <c r="CV376" s="83"/>
      <c r="CW376" s="83"/>
      <c r="CX376" s="83"/>
      <c r="CY376" s="83"/>
      <c r="CZ376" s="83"/>
      <c r="DA376" s="83"/>
      <c r="DB376" s="83"/>
      <c r="DC376" s="83"/>
      <c r="DD376" s="83"/>
      <c r="DE376" s="83"/>
      <c r="DF376" s="83"/>
      <c r="DG376" s="83"/>
      <c r="DH376" s="83"/>
      <c r="DI376" s="83"/>
    </row>
    <row r="377" spans="1:113" ht="13.5" customHeight="1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  <c r="DD377" s="83"/>
      <c r="DE377" s="83"/>
      <c r="DF377" s="83"/>
      <c r="DG377" s="83"/>
      <c r="DH377" s="83"/>
      <c r="DI377" s="83"/>
    </row>
    <row r="378" spans="1:113" ht="13.5" customHeight="1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3"/>
      <c r="CO378" s="83"/>
      <c r="CP378" s="83"/>
      <c r="CQ378" s="83"/>
      <c r="CR378" s="83"/>
      <c r="CS378" s="83"/>
      <c r="CT378" s="83"/>
      <c r="CU378" s="83"/>
      <c r="CV378" s="83"/>
      <c r="CW378" s="83"/>
      <c r="CX378" s="83"/>
      <c r="CY378" s="83"/>
      <c r="CZ378" s="83"/>
      <c r="DA378" s="83"/>
      <c r="DB378" s="83"/>
      <c r="DC378" s="83"/>
      <c r="DD378" s="83"/>
      <c r="DE378" s="83"/>
      <c r="DF378" s="83"/>
      <c r="DG378" s="83"/>
      <c r="DH378" s="83"/>
      <c r="DI378" s="83"/>
    </row>
    <row r="379" spans="1:113" ht="13.5" customHeight="1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3"/>
      <c r="CJ379" s="83"/>
      <c r="CK379" s="83"/>
      <c r="CL379" s="83"/>
      <c r="CM379" s="83"/>
      <c r="CN379" s="83"/>
      <c r="CO379" s="83"/>
      <c r="CP379" s="83"/>
      <c r="CQ379" s="83"/>
      <c r="CR379" s="83"/>
      <c r="CS379" s="83"/>
      <c r="CT379" s="83"/>
      <c r="CU379" s="83"/>
      <c r="CV379" s="83"/>
      <c r="CW379" s="83"/>
      <c r="CX379" s="83"/>
      <c r="CY379" s="83"/>
      <c r="CZ379" s="83"/>
      <c r="DA379" s="83"/>
      <c r="DB379" s="83"/>
      <c r="DC379" s="83"/>
      <c r="DD379" s="83"/>
      <c r="DE379" s="83"/>
      <c r="DF379" s="83"/>
      <c r="DG379" s="83"/>
      <c r="DH379" s="83"/>
      <c r="DI379" s="83"/>
    </row>
    <row r="380" spans="1:113" ht="13.5" customHeight="1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  <c r="DD380" s="83"/>
      <c r="DE380" s="83"/>
      <c r="DF380" s="83"/>
      <c r="DG380" s="83"/>
      <c r="DH380" s="83"/>
      <c r="DI380" s="83"/>
    </row>
    <row r="381" spans="1:113" ht="13.5" customHeight="1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</row>
    <row r="382" spans="1:113" ht="13.5" customHeight="1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  <c r="CJ382" s="83"/>
      <c r="CK382" s="83"/>
      <c r="CL382" s="83"/>
      <c r="CM382" s="83"/>
      <c r="CN382" s="83"/>
      <c r="CO382" s="83"/>
      <c r="CP382" s="83"/>
      <c r="CQ382" s="83"/>
      <c r="CR382" s="83"/>
      <c r="CS382" s="83"/>
      <c r="CT382" s="83"/>
      <c r="CU382" s="83"/>
      <c r="CV382" s="83"/>
      <c r="CW382" s="83"/>
      <c r="CX382" s="83"/>
      <c r="CY382" s="83"/>
      <c r="CZ382" s="83"/>
      <c r="DA382" s="83"/>
      <c r="DB382" s="83"/>
      <c r="DC382" s="83"/>
      <c r="DD382" s="83"/>
      <c r="DE382" s="83"/>
      <c r="DF382" s="83"/>
      <c r="DG382" s="83"/>
      <c r="DH382" s="83"/>
      <c r="DI382" s="83"/>
    </row>
    <row r="383" spans="1:113" ht="13.5" customHeight="1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</row>
    <row r="384" spans="1:113" ht="13.5" customHeight="1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  <c r="CJ384" s="83"/>
      <c r="CK384" s="83"/>
      <c r="CL384" s="83"/>
      <c r="CM384" s="83"/>
      <c r="CN384" s="83"/>
      <c r="CO384" s="83"/>
      <c r="CP384" s="83"/>
      <c r="CQ384" s="83"/>
      <c r="CR384" s="83"/>
      <c r="CS384" s="83"/>
      <c r="CT384" s="83"/>
      <c r="CU384" s="83"/>
      <c r="CV384" s="83"/>
      <c r="CW384" s="83"/>
      <c r="CX384" s="83"/>
      <c r="CY384" s="83"/>
      <c r="CZ384" s="83"/>
      <c r="DA384" s="83"/>
      <c r="DB384" s="83"/>
      <c r="DC384" s="83"/>
      <c r="DD384" s="83"/>
      <c r="DE384" s="83"/>
      <c r="DF384" s="83"/>
      <c r="DG384" s="83"/>
      <c r="DH384" s="83"/>
      <c r="DI384" s="83"/>
    </row>
    <row r="385" spans="1:113" ht="13.5" customHeight="1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  <c r="CJ385" s="83"/>
      <c r="CK385" s="83"/>
      <c r="CL385" s="83"/>
      <c r="CM385" s="83"/>
      <c r="CN385" s="83"/>
      <c r="CO385" s="83"/>
      <c r="CP385" s="83"/>
      <c r="CQ385" s="83"/>
      <c r="CR385" s="83"/>
      <c r="CS385" s="83"/>
      <c r="CT385" s="83"/>
      <c r="CU385" s="83"/>
      <c r="CV385" s="83"/>
      <c r="CW385" s="83"/>
      <c r="CX385" s="83"/>
      <c r="CY385" s="83"/>
      <c r="CZ385" s="83"/>
      <c r="DA385" s="83"/>
      <c r="DB385" s="83"/>
      <c r="DC385" s="83"/>
      <c r="DD385" s="83"/>
      <c r="DE385" s="83"/>
      <c r="DF385" s="83"/>
      <c r="DG385" s="83"/>
      <c r="DH385" s="83"/>
      <c r="DI385" s="83"/>
    </row>
    <row r="386" spans="1:113" ht="13.5" customHeight="1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  <c r="CJ386" s="83"/>
      <c r="CK386" s="83"/>
      <c r="CL386" s="83"/>
      <c r="CM386" s="83"/>
      <c r="CN386" s="83"/>
      <c r="CO386" s="83"/>
      <c r="CP386" s="83"/>
      <c r="CQ386" s="83"/>
      <c r="CR386" s="83"/>
      <c r="CS386" s="83"/>
      <c r="CT386" s="83"/>
      <c r="CU386" s="83"/>
      <c r="CV386" s="83"/>
      <c r="CW386" s="83"/>
      <c r="CX386" s="83"/>
      <c r="CY386" s="83"/>
      <c r="CZ386" s="83"/>
      <c r="DA386" s="83"/>
      <c r="DB386" s="83"/>
      <c r="DC386" s="83"/>
      <c r="DD386" s="83"/>
      <c r="DE386" s="83"/>
      <c r="DF386" s="83"/>
      <c r="DG386" s="83"/>
      <c r="DH386" s="83"/>
      <c r="DI386" s="83"/>
    </row>
    <row r="387" spans="1:113" ht="13.5" customHeight="1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</row>
    <row r="388" spans="1:113" ht="13.5" customHeight="1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  <c r="DD388" s="83"/>
      <c r="DE388" s="83"/>
      <c r="DF388" s="83"/>
      <c r="DG388" s="83"/>
      <c r="DH388" s="83"/>
      <c r="DI388" s="83"/>
    </row>
    <row r="389" spans="1:113" ht="13.5" customHeight="1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  <c r="CJ389" s="83"/>
      <c r="CK389" s="83"/>
      <c r="CL389" s="83"/>
      <c r="CM389" s="83"/>
      <c r="CN389" s="83"/>
      <c r="CO389" s="83"/>
      <c r="CP389" s="83"/>
      <c r="CQ389" s="83"/>
      <c r="CR389" s="83"/>
      <c r="CS389" s="83"/>
      <c r="CT389" s="83"/>
      <c r="CU389" s="83"/>
      <c r="CV389" s="83"/>
      <c r="CW389" s="83"/>
      <c r="CX389" s="83"/>
      <c r="CY389" s="83"/>
      <c r="CZ389" s="83"/>
      <c r="DA389" s="83"/>
      <c r="DB389" s="83"/>
      <c r="DC389" s="83"/>
      <c r="DD389" s="83"/>
      <c r="DE389" s="83"/>
      <c r="DF389" s="83"/>
      <c r="DG389" s="83"/>
      <c r="DH389" s="83"/>
      <c r="DI389" s="83"/>
    </row>
    <row r="390" spans="1:113" ht="13.5" customHeight="1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  <c r="CJ390" s="83"/>
      <c r="CK390" s="83"/>
      <c r="CL390" s="83"/>
      <c r="CM390" s="83"/>
      <c r="CN390" s="83"/>
      <c r="CO390" s="83"/>
      <c r="CP390" s="83"/>
      <c r="CQ390" s="83"/>
      <c r="CR390" s="83"/>
      <c r="CS390" s="83"/>
      <c r="CT390" s="83"/>
      <c r="CU390" s="83"/>
      <c r="CV390" s="83"/>
      <c r="CW390" s="83"/>
      <c r="CX390" s="83"/>
      <c r="CY390" s="83"/>
      <c r="CZ390" s="83"/>
      <c r="DA390" s="83"/>
      <c r="DB390" s="83"/>
      <c r="DC390" s="83"/>
      <c r="DD390" s="83"/>
      <c r="DE390" s="83"/>
      <c r="DF390" s="83"/>
      <c r="DG390" s="83"/>
      <c r="DH390" s="83"/>
      <c r="DI390" s="83"/>
    </row>
    <row r="391" spans="1:113" ht="13.5" customHeight="1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  <c r="CJ391" s="83"/>
      <c r="CK391" s="83"/>
      <c r="CL391" s="83"/>
      <c r="CM391" s="83"/>
      <c r="CN391" s="83"/>
      <c r="CO391" s="83"/>
      <c r="CP391" s="83"/>
      <c r="CQ391" s="83"/>
      <c r="CR391" s="83"/>
      <c r="CS391" s="83"/>
      <c r="CT391" s="83"/>
      <c r="CU391" s="83"/>
      <c r="CV391" s="83"/>
      <c r="CW391" s="83"/>
      <c r="CX391" s="83"/>
      <c r="CY391" s="83"/>
      <c r="CZ391" s="83"/>
      <c r="DA391" s="83"/>
      <c r="DB391" s="83"/>
      <c r="DC391" s="83"/>
      <c r="DD391" s="83"/>
      <c r="DE391" s="83"/>
      <c r="DF391" s="83"/>
      <c r="DG391" s="83"/>
      <c r="DH391" s="83"/>
      <c r="DI391" s="83"/>
    </row>
    <row r="392" spans="1:113" ht="13.5" customHeight="1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  <c r="CJ392" s="83"/>
      <c r="CK392" s="83"/>
      <c r="CL392" s="83"/>
      <c r="CM392" s="83"/>
      <c r="CN392" s="83"/>
      <c r="CO392" s="83"/>
      <c r="CP392" s="83"/>
      <c r="CQ392" s="83"/>
      <c r="CR392" s="83"/>
      <c r="CS392" s="83"/>
      <c r="CT392" s="83"/>
      <c r="CU392" s="83"/>
      <c r="CV392" s="83"/>
      <c r="CW392" s="83"/>
      <c r="CX392" s="83"/>
      <c r="CY392" s="83"/>
      <c r="CZ392" s="83"/>
      <c r="DA392" s="83"/>
      <c r="DB392" s="83"/>
      <c r="DC392" s="83"/>
      <c r="DD392" s="83"/>
      <c r="DE392" s="83"/>
      <c r="DF392" s="83"/>
      <c r="DG392" s="83"/>
      <c r="DH392" s="83"/>
      <c r="DI392" s="83"/>
    </row>
    <row r="393" spans="1:113" ht="13.5" customHeight="1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H393" s="83"/>
      <c r="CI393" s="83"/>
      <c r="CJ393" s="83"/>
      <c r="CK393" s="83"/>
      <c r="CL393" s="83"/>
      <c r="CM393" s="83"/>
      <c r="CN393" s="83"/>
      <c r="CO393" s="83"/>
      <c r="CP393" s="83"/>
      <c r="CQ393" s="83"/>
      <c r="CR393" s="83"/>
      <c r="CS393" s="83"/>
      <c r="CT393" s="83"/>
      <c r="CU393" s="83"/>
      <c r="CV393" s="83"/>
      <c r="CW393" s="83"/>
      <c r="CX393" s="83"/>
      <c r="CY393" s="83"/>
      <c r="CZ393" s="83"/>
      <c r="DA393" s="83"/>
      <c r="DB393" s="83"/>
      <c r="DC393" s="83"/>
      <c r="DD393" s="83"/>
      <c r="DE393" s="83"/>
      <c r="DF393" s="83"/>
      <c r="DG393" s="83"/>
      <c r="DH393" s="83"/>
      <c r="DI393" s="83"/>
    </row>
    <row r="394" spans="1:113" ht="13.5" customHeight="1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H394" s="83"/>
      <c r="CI394" s="83"/>
      <c r="CJ394" s="83"/>
      <c r="CK394" s="83"/>
      <c r="CL394" s="83"/>
      <c r="CM394" s="83"/>
      <c r="CN394" s="83"/>
      <c r="CO394" s="83"/>
      <c r="CP394" s="83"/>
      <c r="CQ394" s="83"/>
      <c r="CR394" s="83"/>
      <c r="CS394" s="83"/>
      <c r="CT394" s="83"/>
      <c r="CU394" s="83"/>
      <c r="CV394" s="83"/>
      <c r="CW394" s="83"/>
      <c r="CX394" s="83"/>
      <c r="CY394" s="83"/>
      <c r="CZ394" s="83"/>
      <c r="DA394" s="83"/>
      <c r="DB394" s="83"/>
      <c r="DC394" s="83"/>
      <c r="DD394" s="83"/>
      <c r="DE394" s="83"/>
      <c r="DF394" s="83"/>
      <c r="DG394" s="83"/>
      <c r="DH394" s="83"/>
      <c r="DI394" s="83"/>
    </row>
    <row r="395" spans="1:113" ht="13.5" customHeight="1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83"/>
      <c r="CL395" s="83"/>
      <c r="CM395" s="83"/>
      <c r="CN395" s="83"/>
      <c r="CO395" s="83"/>
      <c r="CP395" s="83"/>
      <c r="CQ395" s="83"/>
      <c r="CR395" s="83"/>
      <c r="CS395" s="83"/>
      <c r="CT395" s="83"/>
      <c r="CU395" s="83"/>
      <c r="CV395" s="83"/>
      <c r="CW395" s="83"/>
      <c r="CX395" s="83"/>
      <c r="CY395" s="83"/>
      <c r="CZ395" s="83"/>
      <c r="DA395" s="83"/>
      <c r="DB395" s="83"/>
      <c r="DC395" s="83"/>
      <c r="DD395" s="83"/>
      <c r="DE395" s="83"/>
      <c r="DF395" s="83"/>
      <c r="DG395" s="83"/>
      <c r="DH395" s="83"/>
      <c r="DI395" s="83"/>
    </row>
    <row r="396" spans="1:113" ht="13.5" customHeight="1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83"/>
      <c r="CL396" s="83"/>
      <c r="CM396" s="83"/>
      <c r="CN396" s="83"/>
      <c r="CO396" s="83"/>
      <c r="CP396" s="83"/>
      <c r="CQ396" s="83"/>
      <c r="CR396" s="83"/>
      <c r="CS396" s="83"/>
      <c r="CT396" s="83"/>
      <c r="CU396" s="83"/>
      <c r="CV396" s="83"/>
      <c r="CW396" s="83"/>
      <c r="CX396" s="83"/>
      <c r="CY396" s="83"/>
      <c r="CZ396" s="83"/>
      <c r="DA396" s="83"/>
      <c r="DB396" s="83"/>
      <c r="DC396" s="83"/>
      <c r="DD396" s="83"/>
      <c r="DE396" s="83"/>
      <c r="DF396" s="83"/>
      <c r="DG396" s="83"/>
      <c r="DH396" s="83"/>
      <c r="DI396" s="83"/>
    </row>
    <row r="397" spans="1:113" ht="13.5" customHeight="1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  <c r="DD397" s="83"/>
      <c r="DE397" s="83"/>
      <c r="DF397" s="83"/>
      <c r="DG397" s="83"/>
      <c r="DH397" s="83"/>
      <c r="DI397" s="83"/>
    </row>
    <row r="398" spans="1:113" ht="13.5" customHeight="1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83"/>
      <c r="CL398" s="83"/>
      <c r="CM398" s="83"/>
      <c r="CN398" s="83"/>
      <c r="CO398" s="83"/>
      <c r="CP398" s="83"/>
      <c r="CQ398" s="83"/>
      <c r="CR398" s="83"/>
      <c r="CS398" s="83"/>
      <c r="CT398" s="83"/>
      <c r="CU398" s="83"/>
      <c r="CV398" s="83"/>
      <c r="CW398" s="83"/>
      <c r="CX398" s="83"/>
      <c r="CY398" s="83"/>
      <c r="CZ398" s="83"/>
      <c r="DA398" s="83"/>
      <c r="DB398" s="83"/>
      <c r="DC398" s="83"/>
      <c r="DD398" s="83"/>
      <c r="DE398" s="83"/>
      <c r="DF398" s="83"/>
      <c r="DG398" s="83"/>
      <c r="DH398" s="83"/>
      <c r="DI398" s="83"/>
    </row>
    <row r="399" spans="1:113" ht="13.5" customHeight="1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83"/>
      <c r="CL399" s="83"/>
      <c r="CM399" s="83"/>
      <c r="CN399" s="83"/>
      <c r="CO399" s="83"/>
      <c r="CP399" s="83"/>
      <c r="CQ399" s="83"/>
      <c r="CR399" s="83"/>
      <c r="CS399" s="83"/>
      <c r="CT399" s="83"/>
      <c r="CU399" s="83"/>
      <c r="CV399" s="83"/>
      <c r="CW399" s="83"/>
      <c r="CX399" s="83"/>
      <c r="CY399" s="83"/>
      <c r="CZ399" s="83"/>
      <c r="DA399" s="83"/>
      <c r="DB399" s="83"/>
      <c r="DC399" s="83"/>
      <c r="DD399" s="83"/>
      <c r="DE399" s="83"/>
      <c r="DF399" s="83"/>
      <c r="DG399" s="83"/>
      <c r="DH399" s="83"/>
      <c r="DI399" s="83"/>
    </row>
    <row r="400" spans="1:113" ht="13.5" customHeight="1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83"/>
      <c r="CL400" s="83"/>
      <c r="CM400" s="83"/>
      <c r="CN400" s="83"/>
      <c r="CO400" s="83"/>
      <c r="CP400" s="83"/>
      <c r="CQ400" s="83"/>
      <c r="CR400" s="83"/>
      <c r="CS400" s="83"/>
      <c r="CT400" s="83"/>
      <c r="CU400" s="83"/>
      <c r="CV400" s="83"/>
      <c r="CW400" s="83"/>
      <c r="CX400" s="83"/>
      <c r="CY400" s="83"/>
      <c r="CZ400" s="83"/>
      <c r="DA400" s="83"/>
      <c r="DB400" s="83"/>
      <c r="DC400" s="83"/>
      <c r="DD400" s="83"/>
      <c r="DE400" s="83"/>
      <c r="DF400" s="83"/>
      <c r="DG400" s="83"/>
      <c r="DH400" s="83"/>
      <c r="DI400" s="83"/>
    </row>
    <row r="401" spans="1:113" ht="13.5" customHeight="1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H401" s="83"/>
      <c r="CI401" s="83"/>
      <c r="CJ401" s="83"/>
      <c r="CK401" s="83"/>
      <c r="CL401" s="83"/>
      <c r="CM401" s="83"/>
      <c r="CN401" s="83"/>
      <c r="CO401" s="83"/>
      <c r="CP401" s="83"/>
      <c r="CQ401" s="83"/>
      <c r="CR401" s="83"/>
      <c r="CS401" s="83"/>
      <c r="CT401" s="83"/>
      <c r="CU401" s="83"/>
      <c r="CV401" s="83"/>
      <c r="CW401" s="83"/>
      <c r="CX401" s="83"/>
      <c r="CY401" s="83"/>
      <c r="CZ401" s="83"/>
      <c r="DA401" s="83"/>
      <c r="DB401" s="83"/>
      <c r="DC401" s="83"/>
      <c r="DD401" s="83"/>
      <c r="DE401" s="83"/>
      <c r="DF401" s="83"/>
      <c r="DG401" s="83"/>
      <c r="DH401" s="83"/>
      <c r="DI401" s="83"/>
    </row>
    <row r="402" spans="1:113" ht="13.5" customHeight="1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H402" s="83"/>
      <c r="CI402" s="83"/>
      <c r="CJ402" s="83"/>
      <c r="CK402" s="83"/>
      <c r="CL402" s="83"/>
      <c r="CM402" s="83"/>
      <c r="CN402" s="83"/>
      <c r="CO402" s="83"/>
      <c r="CP402" s="83"/>
      <c r="CQ402" s="83"/>
      <c r="CR402" s="83"/>
      <c r="CS402" s="83"/>
      <c r="CT402" s="83"/>
      <c r="CU402" s="83"/>
      <c r="CV402" s="83"/>
      <c r="CW402" s="83"/>
      <c r="CX402" s="83"/>
      <c r="CY402" s="83"/>
      <c r="CZ402" s="83"/>
      <c r="DA402" s="83"/>
      <c r="DB402" s="83"/>
      <c r="DC402" s="83"/>
      <c r="DD402" s="83"/>
      <c r="DE402" s="83"/>
      <c r="DF402" s="83"/>
      <c r="DG402" s="83"/>
      <c r="DH402" s="83"/>
      <c r="DI402" s="83"/>
    </row>
    <row r="403" spans="1:113" ht="13.5" customHeight="1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H403" s="83"/>
      <c r="CI403" s="83"/>
      <c r="CJ403" s="83"/>
      <c r="CK403" s="83"/>
      <c r="CL403" s="83"/>
      <c r="CM403" s="83"/>
      <c r="CN403" s="83"/>
      <c r="CO403" s="83"/>
      <c r="CP403" s="83"/>
      <c r="CQ403" s="83"/>
      <c r="CR403" s="83"/>
      <c r="CS403" s="83"/>
      <c r="CT403" s="83"/>
      <c r="CU403" s="83"/>
      <c r="CV403" s="83"/>
      <c r="CW403" s="83"/>
      <c r="CX403" s="83"/>
      <c r="CY403" s="83"/>
      <c r="CZ403" s="83"/>
      <c r="DA403" s="83"/>
      <c r="DB403" s="83"/>
      <c r="DC403" s="83"/>
      <c r="DD403" s="83"/>
      <c r="DE403" s="83"/>
      <c r="DF403" s="83"/>
      <c r="DG403" s="83"/>
      <c r="DH403" s="83"/>
      <c r="DI403" s="83"/>
    </row>
    <row r="404" spans="1:113" ht="13.5" customHeight="1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H404" s="83"/>
      <c r="CI404" s="83"/>
      <c r="CJ404" s="83"/>
      <c r="CK404" s="83"/>
      <c r="CL404" s="83"/>
      <c r="CM404" s="83"/>
      <c r="CN404" s="83"/>
      <c r="CO404" s="83"/>
      <c r="CP404" s="83"/>
      <c r="CQ404" s="83"/>
      <c r="CR404" s="83"/>
      <c r="CS404" s="83"/>
      <c r="CT404" s="83"/>
      <c r="CU404" s="83"/>
      <c r="CV404" s="83"/>
      <c r="CW404" s="83"/>
      <c r="CX404" s="83"/>
      <c r="CY404" s="83"/>
      <c r="CZ404" s="83"/>
      <c r="DA404" s="83"/>
      <c r="DB404" s="83"/>
      <c r="DC404" s="83"/>
      <c r="DD404" s="83"/>
      <c r="DE404" s="83"/>
      <c r="DF404" s="83"/>
      <c r="DG404" s="83"/>
      <c r="DH404" s="83"/>
      <c r="DI404" s="83"/>
    </row>
    <row r="405" spans="1:113" ht="13.5" customHeight="1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H405" s="83"/>
      <c r="CI405" s="83"/>
      <c r="CJ405" s="83"/>
      <c r="CK405" s="83"/>
      <c r="CL405" s="83"/>
      <c r="CM405" s="83"/>
      <c r="CN405" s="83"/>
      <c r="CO405" s="83"/>
      <c r="CP405" s="83"/>
      <c r="CQ405" s="83"/>
      <c r="CR405" s="83"/>
      <c r="CS405" s="83"/>
      <c r="CT405" s="83"/>
      <c r="CU405" s="83"/>
      <c r="CV405" s="83"/>
      <c r="CW405" s="83"/>
      <c r="CX405" s="83"/>
      <c r="CY405" s="83"/>
      <c r="CZ405" s="83"/>
      <c r="DA405" s="83"/>
      <c r="DB405" s="83"/>
      <c r="DC405" s="83"/>
      <c r="DD405" s="83"/>
      <c r="DE405" s="83"/>
      <c r="DF405" s="83"/>
      <c r="DG405" s="83"/>
      <c r="DH405" s="83"/>
      <c r="DI405" s="83"/>
    </row>
    <row r="406" spans="1:113" ht="13.5" customHeight="1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  <c r="CJ406" s="83"/>
      <c r="CK406" s="83"/>
      <c r="CL406" s="83"/>
      <c r="CM406" s="83"/>
      <c r="CN406" s="83"/>
      <c r="CO406" s="83"/>
      <c r="CP406" s="83"/>
      <c r="CQ406" s="83"/>
      <c r="CR406" s="83"/>
      <c r="CS406" s="83"/>
      <c r="CT406" s="83"/>
      <c r="CU406" s="83"/>
      <c r="CV406" s="83"/>
      <c r="CW406" s="83"/>
      <c r="CX406" s="83"/>
      <c r="CY406" s="83"/>
      <c r="CZ406" s="83"/>
      <c r="DA406" s="83"/>
      <c r="DB406" s="83"/>
      <c r="DC406" s="83"/>
      <c r="DD406" s="83"/>
      <c r="DE406" s="83"/>
      <c r="DF406" s="83"/>
      <c r="DG406" s="83"/>
      <c r="DH406" s="83"/>
      <c r="DI406" s="83"/>
    </row>
    <row r="407" spans="1:113" ht="13.5" customHeight="1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H407" s="83"/>
      <c r="CI407" s="83"/>
      <c r="CJ407" s="83"/>
      <c r="CK407" s="83"/>
      <c r="CL407" s="83"/>
      <c r="CM407" s="83"/>
      <c r="CN407" s="83"/>
      <c r="CO407" s="83"/>
      <c r="CP407" s="83"/>
      <c r="CQ407" s="83"/>
      <c r="CR407" s="83"/>
      <c r="CS407" s="83"/>
      <c r="CT407" s="83"/>
      <c r="CU407" s="83"/>
      <c r="CV407" s="83"/>
      <c r="CW407" s="83"/>
      <c r="CX407" s="83"/>
      <c r="CY407" s="83"/>
      <c r="CZ407" s="83"/>
      <c r="DA407" s="83"/>
      <c r="DB407" s="83"/>
      <c r="DC407" s="83"/>
      <c r="DD407" s="83"/>
      <c r="DE407" s="83"/>
      <c r="DF407" s="83"/>
      <c r="DG407" s="83"/>
      <c r="DH407" s="83"/>
      <c r="DI407" s="83"/>
    </row>
    <row r="408" spans="1:113" ht="13.5" customHeight="1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H408" s="83"/>
      <c r="CI408" s="83"/>
      <c r="CJ408" s="83"/>
      <c r="CK408" s="83"/>
      <c r="CL408" s="83"/>
      <c r="CM408" s="83"/>
      <c r="CN408" s="83"/>
      <c r="CO408" s="83"/>
      <c r="CP408" s="83"/>
      <c r="CQ408" s="83"/>
      <c r="CR408" s="83"/>
      <c r="CS408" s="83"/>
      <c r="CT408" s="83"/>
      <c r="CU408" s="83"/>
      <c r="CV408" s="83"/>
      <c r="CW408" s="83"/>
      <c r="CX408" s="83"/>
      <c r="CY408" s="83"/>
      <c r="CZ408" s="83"/>
      <c r="DA408" s="83"/>
      <c r="DB408" s="83"/>
      <c r="DC408" s="83"/>
      <c r="DD408" s="83"/>
      <c r="DE408" s="83"/>
      <c r="DF408" s="83"/>
      <c r="DG408" s="83"/>
      <c r="DH408" s="83"/>
      <c r="DI408" s="83"/>
    </row>
    <row r="409" spans="1:113" ht="13.5" customHeight="1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  <c r="CJ409" s="83"/>
      <c r="CK409" s="83"/>
      <c r="CL409" s="83"/>
      <c r="CM409" s="83"/>
      <c r="CN409" s="83"/>
      <c r="CO409" s="83"/>
      <c r="CP409" s="83"/>
      <c r="CQ409" s="83"/>
      <c r="CR409" s="83"/>
      <c r="CS409" s="83"/>
      <c r="CT409" s="83"/>
      <c r="CU409" s="83"/>
      <c r="CV409" s="83"/>
      <c r="CW409" s="83"/>
      <c r="CX409" s="83"/>
      <c r="CY409" s="83"/>
      <c r="CZ409" s="83"/>
      <c r="DA409" s="83"/>
      <c r="DB409" s="83"/>
      <c r="DC409" s="83"/>
      <c r="DD409" s="83"/>
      <c r="DE409" s="83"/>
      <c r="DF409" s="83"/>
      <c r="DG409" s="83"/>
      <c r="DH409" s="83"/>
      <c r="DI409" s="83"/>
    </row>
    <row r="410" spans="1:113" ht="13.5" customHeight="1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H410" s="83"/>
      <c r="CI410" s="83"/>
      <c r="CJ410" s="83"/>
      <c r="CK410" s="83"/>
      <c r="CL410" s="83"/>
      <c r="CM410" s="83"/>
      <c r="CN410" s="83"/>
      <c r="CO410" s="83"/>
      <c r="CP410" s="83"/>
      <c r="CQ410" s="83"/>
      <c r="CR410" s="83"/>
      <c r="CS410" s="83"/>
      <c r="CT410" s="83"/>
      <c r="CU410" s="83"/>
      <c r="CV410" s="83"/>
      <c r="CW410" s="83"/>
      <c r="CX410" s="83"/>
      <c r="CY410" s="83"/>
      <c r="CZ410" s="83"/>
      <c r="DA410" s="83"/>
      <c r="DB410" s="83"/>
      <c r="DC410" s="83"/>
      <c r="DD410" s="83"/>
      <c r="DE410" s="83"/>
      <c r="DF410" s="83"/>
      <c r="DG410" s="83"/>
      <c r="DH410" s="83"/>
      <c r="DI410" s="83"/>
    </row>
    <row r="411" spans="1:113" ht="13.5" customHeight="1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  <c r="CJ411" s="83"/>
      <c r="CK411" s="83"/>
      <c r="CL411" s="83"/>
      <c r="CM411" s="83"/>
      <c r="CN411" s="83"/>
      <c r="CO411" s="83"/>
      <c r="CP411" s="83"/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/>
      <c r="DH411" s="83"/>
      <c r="DI411" s="83"/>
    </row>
    <row r="412" spans="1:113" ht="13.5" customHeight="1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83"/>
      <c r="CL412" s="83"/>
      <c r="CM412" s="83"/>
      <c r="CN412" s="83"/>
      <c r="CO412" s="83"/>
      <c r="CP412" s="83"/>
      <c r="CQ412" s="83"/>
      <c r="CR412" s="83"/>
      <c r="CS412" s="83"/>
      <c r="CT412" s="83"/>
      <c r="CU412" s="83"/>
      <c r="CV412" s="83"/>
      <c r="CW412" s="83"/>
      <c r="CX412" s="83"/>
      <c r="CY412" s="83"/>
      <c r="CZ412" s="83"/>
      <c r="DA412" s="83"/>
      <c r="DB412" s="83"/>
      <c r="DC412" s="83"/>
      <c r="DD412" s="83"/>
      <c r="DE412" s="83"/>
      <c r="DF412" s="83"/>
      <c r="DG412" s="83"/>
      <c r="DH412" s="83"/>
      <c r="DI412" s="83"/>
    </row>
    <row r="413" spans="1:113" ht="13.5" customHeight="1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H413" s="83"/>
      <c r="CI413" s="83"/>
      <c r="CJ413" s="83"/>
      <c r="CK413" s="83"/>
      <c r="CL413" s="83"/>
      <c r="CM413" s="83"/>
      <c r="CN413" s="83"/>
      <c r="CO413" s="83"/>
      <c r="CP413" s="83"/>
      <c r="CQ413" s="83"/>
      <c r="CR413" s="83"/>
      <c r="CS413" s="83"/>
      <c r="CT413" s="83"/>
      <c r="CU413" s="83"/>
      <c r="CV413" s="83"/>
      <c r="CW413" s="83"/>
      <c r="CX413" s="83"/>
      <c r="CY413" s="83"/>
      <c r="CZ413" s="83"/>
      <c r="DA413" s="83"/>
      <c r="DB413" s="83"/>
      <c r="DC413" s="83"/>
      <c r="DD413" s="83"/>
      <c r="DE413" s="83"/>
      <c r="DF413" s="83"/>
      <c r="DG413" s="83"/>
      <c r="DH413" s="83"/>
      <c r="DI413" s="83"/>
    </row>
    <row r="414" spans="1:113" ht="13.5" customHeight="1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H414" s="83"/>
      <c r="CI414" s="83"/>
      <c r="CJ414" s="83"/>
      <c r="CK414" s="83"/>
      <c r="CL414" s="83"/>
      <c r="CM414" s="83"/>
      <c r="CN414" s="83"/>
      <c r="CO414" s="83"/>
      <c r="CP414" s="83"/>
      <c r="CQ414" s="83"/>
      <c r="CR414" s="83"/>
      <c r="CS414" s="83"/>
      <c r="CT414" s="83"/>
      <c r="CU414" s="83"/>
      <c r="CV414" s="83"/>
      <c r="CW414" s="83"/>
      <c r="CX414" s="83"/>
      <c r="CY414" s="83"/>
      <c r="CZ414" s="83"/>
      <c r="DA414" s="83"/>
      <c r="DB414" s="83"/>
      <c r="DC414" s="83"/>
      <c r="DD414" s="83"/>
      <c r="DE414" s="83"/>
      <c r="DF414" s="83"/>
      <c r="DG414" s="83"/>
      <c r="DH414" s="83"/>
      <c r="DI414" s="83"/>
    </row>
    <row r="415" spans="1:113" ht="13.5" customHeight="1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H415" s="83"/>
      <c r="CI415" s="83"/>
      <c r="CJ415" s="83"/>
      <c r="CK415" s="83"/>
      <c r="CL415" s="83"/>
      <c r="CM415" s="83"/>
      <c r="CN415" s="83"/>
      <c r="CO415" s="83"/>
      <c r="CP415" s="83"/>
      <c r="CQ415" s="83"/>
      <c r="CR415" s="83"/>
      <c r="CS415" s="83"/>
      <c r="CT415" s="83"/>
      <c r="CU415" s="83"/>
      <c r="CV415" s="83"/>
      <c r="CW415" s="83"/>
      <c r="CX415" s="83"/>
      <c r="CY415" s="83"/>
      <c r="CZ415" s="83"/>
      <c r="DA415" s="83"/>
      <c r="DB415" s="83"/>
      <c r="DC415" s="83"/>
      <c r="DD415" s="83"/>
      <c r="DE415" s="83"/>
      <c r="DF415" s="83"/>
      <c r="DG415" s="83"/>
      <c r="DH415" s="83"/>
      <c r="DI415" s="83"/>
    </row>
    <row r="416" spans="1:113" ht="13.5" customHeight="1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H416" s="83"/>
      <c r="CI416" s="83"/>
      <c r="CJ416" s="83"/>
      <c r="CK416" s="83"/>
      <c r="CL416" s="83"/>
      <c r="CM416" s="83"/>
      <c r="CN416" s="83"/>
      <c r="CO416" s="83"/>
      <c r="CP416" s="83"/>
      <c r="CQ416" s="83"/>
      <c r="CR416" s="83"/>
      <c r="CS416" s="83"/>
      <c r="CT416" s="83"/>
      <c r="CU416" s="83"/>
      <c r="CV416" s="83"/>
      <c r="CW416" s="83"/>
      <c r="CX416" s="83"/>
      <c r="CY416" s="83"/>
      <c r="CZ416" s="83"/>
      <c r="DA416" s="83"/>
      <c r="DB416" s="83"/>
      <c r="DC416" s="83"/>
      <c r="DD416" s="83"/>
      <c r="DE416" s="83"/>
      <c r="DF416" s="83"/>
      <c r="DG416" s="83"/>
      <c r="DH416" s="83"/>
      <c r="DI416" s="83"/>
    </row>
    <row r="417" spans="1:113" ht="13.5" customHeight="1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H417" s="83"/>
      <c r="CI417" s="83"/>
      <c r="CJ417" s="83"/>
      <c r="CK417" s="83"/>
      <c r="CL417" s="83"/>
      <c r="CM417" s="83"/>
      <c r="CN417" s="83"/>
      <c r="CO417" s="83"/>
      <c r="CP417" s="83"/>
      <c r="CQ417" s="83"/>
      <c r="CR417" s="83"/>
      <c r="CS417" s="83"/>
      <c r="CT417" s="83"/>
      <c r="CU417" s="83"/>
      <c r="CV417" s="83"/>
      <c r="CW417" s="83"/>
      <c r="CX417" s="83"/>
      <c r="CY417" s="83"/>
      <c r="CZ417" s="83"/>
      <c r="DA417" s="83"/>
      <c r="DB417" s="83"/>
      <c r="DC417" s="83"/>
      <c r="DD417" s="83"/>
      <c r="DE417" s="83"/>
      <c r="DF417" s="83"/>
      <c r="DG417" s="83"/>
      <c r="DH417" s="83"/>
      <c r="DI417" s="83"/>
    </row>
    <row r="418" spans="1:113" ht="13.5" customHeight="1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H418" s="83"/>
      <c r="CI418" s="83"/>
      <c r="CJ418" s="83"/>
      <c r="CK418" s="83"/>
      <c r="CL418" s="83"/>
      <c r="CM418" s="83"/>
      <c r="CN418" s="83"/>
      <c r="CO418" s="83"/>
      <c r="CP418" s="83"/>
      <c r="CQ418" s="83"/>
      <c r="CR418" s="83"/>
      <c r="CS418" s="83"/>
      <c r="CT418" s="83"/>
      <c r="CU418" s="83"/>
      <c r="CV418" s="83"/>
      <c r="CW418" s="83"/>
      <c r="CX418" s="83"/>
      <c r="CY418" s="83"/>
      <c r="CZ418" s="83"/>
      <c r="DA418" s="83"/>
      <c r="DB418" s="83"/>
      <c r="DC418" s="83"/>
      <c r="DD418" s="83"/>
      <c r="DE418" s="83"/>
      <c r="DF418" s="83"/>
      <c r="DG418" s="83"/>
      <c r="DH418" s="83"/>
      <c r="DI418" s="83"/>
    </row>
    <row r="419" spans="1:113" ht="13.5" customHeight="1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H419" s="83"/>
      <c r="CI419" s="83"/>
      <c r="CJ419" s="83"/>
      <c r="CK419" s="83"/>
      <c r="CL419" s="83"/>
      <c r="CM419" s="83"/>
      <c r="CN419" s="83"/>
      <c r="CO419" s="83"/>
      <c r="CP419" s="83"/>
      <c r="CQ419" s="83"/>
      <c r="CR419" s="83"/>
      <c r="CS419" s="83"/>
      <c r="CT419" s="83"/>
      <c r="CU419" s="83"/>
      <c r="CV419" s="83"/>
      <c r="CW419" s="83"/>
      <c r="CX419" s="83"/>
      <c r="CY419" s="83"/>
      <c r="CZ419" s="83"/>
      <c r="DA419" s="83"/>
      <c r="DB419" s="83"/>
      <c r="DC419" s="83"/>
      <c r="DD419" s="83"/>
      <c r="DE419" s="83"/>
      <c r="DF419" s="83"/>
      <c r="DG419" s="83"/>
      <c r="DH419" s="83"/>
      <c r="DI419" s="83"/>
    </row>
    <row r="420" spans="1:113" ht="13.5" customHeight="1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H420" s="83"/>
      <c r="CI420" s="83"/>
      <c r="CJ420" s="83"/>
      <c r="CK420" s="83"/>
      <c r="CL420" s="83"/>
      <c r="CM420" s="83"/>
      <c r="CN420" s="83"/>
      <c r="CO420" s="83"/>
      <c r="CP420" s="83"/>
      <c r="CQ420" s="83"/>
      <c r="CR420" s="83"/>
      <c r="CS420" s="83"/>
      <c r="CT420" s="83"/>
      <c r="CU420" s="83"/>
      <c r="CV420" s="83"/>
      <c r="CW420" s="83"/>
      <c r="CX420" s="83"/>
      <c r="CY420" s="83"/>
      <c r="CZ420" s="83"/>
      <c r="DA420" s="83"/>
      <c r="DB420" s="83"/>
      <c r="DC420" s="83"/>
      <c r="DD420" s="83"/>
      <c r="DE420" s="83"/>
      <c r="DF420" s="83"/>
      <c r="DG420" s="83"/>
      <c r="DH420" s="83"/>
      <c r="DI420" s="83"/>
    </row>
    <row r="421" spans="1:113" ht="13.5" customHeight="1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83"/>
      <c r="CS421" s="83"/>
      <c r="CT421" s="83"/>
      <c r="CU421" s="83"/>
      <c r="CV421" s="83"/>
      <c r="CW421" s="83"/>
      <c r="CX421" s="83"/>
      <c r="CY421" s="83"/>
      <c r="CZ421" s="83"/>
      <c r="DA421" s="83"/>
      <c r="DB421" s="83"/>
      <c r="DC421" s="83"/>
      <c r="DD421" s="83"/>
      <c r="DE421" s="83"/>
      <c r="DF421" s="83"/>
      <c r="DG421" s="83"/>
      <c r="DH421" s="83"/>
      <c r="DI421" s="83"/>
    </row>
    <row r="422" spans="1:113" ht="13.5" customHeight="1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H422" s="83"/>
      <c r="CI422" s="83"/>
      <c r="CJ422" s="83"/>
      <c r="CK422" s="83"/>
      <c r="CL422" s="83"/>
      <c r="CM422" s="83"/>
      <c r="CN422" s="83"/>
      <c r="CO422" s="83"/>
      <c r="CP422" s="83"/>
      <c r="CQ422" s="83"/>
      <c r="CR422" s="83"/>
      <c r="CS422" s="83"/>
      <c r="CT422" s="83"/>
      <c r="CU422" s="83"/>
      <c r="CV422" s="83"/>
      <c r="CW422" s="83"/>
      <c r="CX422" s="83"/>
      <c r="CY422" s="83"/>
      <c r="CZ422" s="83"/>
      <c r="DA422" s="83"/>
      <c r="DB422" s="83"/>
      <c r="DC422" s="83"/>
      <c r="DD422" s="83"/>
      <c r="DE422" s="83"/>
      <c r="DF422" s="83"/>
      <c r="DG422" s="83"/>
      <c r="DH422" s="83"/>
      <c r="DI422" s="83"/>
    </row>
    <row r="423" spans="1:113" ht="13.5" customHeight="1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H423" s="83"/>
      <c r="CI423" s="83"/>
      <c r="CJ423" s="83"/>
      <c r="CK423" s="83"/>
      <c r="CL423" s="83"/>
      <c r="CM423" s="83"/>
      <c r="CN423" s="83"/>
      <c r="CO423" s="83"/>
      <c r="CP423" s="83"/>
      <c r="CQ423" s="83"/>
      <c r="CR423" s="83"/>
      <c r="CS423" s="83"/>
      <c r="CT423" s="83"/>
      <c r="CU423" s="83"/>
      <c r="CV423" s="83"/>
      <c r="CW423" s="83"/>
      <c r="CX423" s="83"/>
      <c r="CY423" s="83"/>
      <c r="CZ423" s="83"/>
      <c r="DA423" s="83"/>
      <c r="DB423" s="83"/>
      <c r="DC423" s="83"/>
      <c r="DD423" s="83"/>
      <c r="DE423" s="83"/>
      <c r="DF423" s="83"/>
      <c r="DG423" s="83"/>
      <c r="DH423" s="83"/>
      <c r="DI423" s="83"/>
    </row>
    <row r="424" spans="1:113" ht="13.5" customHeight="1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H424" s="83"/>
      <c r="CI424" s="83"/>
      <c r="CJ424" s="83"/>
      <c r="CK424" s="83"/>
      <c r="CL424" s="83"/>
      <c r="CM424" s="83"/>
      <c r="CN424" s="83"/>
      <c r="CO424" s="83"/>
      <c r="CP424" s="83"/>
      <c r="CQ424" s="83"/>
      <c r="CR424" s="83"/>
      <c r="CS424" s="83"/>
      <c r="CT424" s="83"/>
      <c r="CU424" s="83"/>
      <c r="CV424" s="83"/>
      <c r="CW424" s="83"/>
      <c r="CX424" s="83"/>
      <c r="CY424" s="83"/>
      <c r="CZ424" s="83"/>
      <c r="DA424" s="83"/>
      <c r="DB424" s="83"/>
      <c r="DC424" s="83"/>
      <c r="DD424" s="83"/>
      <c r="DE424" s="83"/>
      <c r="DF424" s="83"/>
      <c r="DG424" s="83"/>
      <c r="DH424" s="83"/>
      <c r="DI424" s="83"/>
    </row>
    <row r="425" spans="1:113" ht="13.5" customHeight="1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Q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H425" s="83"/>
      <c r="CI425" s="83"/>
      <c r="CJ425" s="83"/>
      <c r="CK425" s="83"/>
      <c r="CL425" s="83"/>
      <c r="CM425" s="83"/>
      <c r="CN425" s="83"/>
      <c r="CO425" s="83"/>
      <c r="CP425" s="83"/>
      <c r="CQ425" s="83"/>
      <c r="CR425" s="83"/>
      <c r="CS425" s="83"/>
      <c r="CT425" s="83"/>
      <c r="CU425" s="83"/>
      <c r="CV425" s="83"/>
      <c r="CW425" s="83"/>
      <c r="CX425" s="83"/>
      <c r="CY425" s="83"/>
      <c r="CZ425" s="83"/>
      <c r="DA425" s="83"/>
      <c r="DB425" s="83"/>
      <c r="DC425" s="83"/>
      <c r="DD425" s="83"/>
      <c r="DE425" s="83"/>
      <c r="DF425" s="83"/>
      <c r="DG425" s="83"/>
      <c r="DH425" s="83"/>
      <c r="DI425" s="83"/>
    </row>
    <row r="426" spans="1:113" ht="13.5" customHeight="1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H426" s="83"/>
      <c r="CI426" s="83"/>
      <c r="CJ426" s="83"/>
      <c r="CK426" s="83"/>
      <c r="CL426" s="83"/>
      <c r="CM426" s="83"/>
      <c r="CN426" s="83"/>
      <c r="CO426" s="83"/>
      <c r="CP426" s="83"/>
      <c r="CQ426" s="83"/>
      <c r="CR426" s="83"/>
      <c r="CS426" s="83"/>
      <c r="CT426" s="83"/>
      <c r="CU426" s="83"/>
      <c r="CV426" s="83"/>
      <c r="CW426" s="83"/>
      <c r="CX426" s="83"/>
      <c r="CY426" s="83"/>
      <c r="CZ426" s="83"/>
      <c r="DA426" s="83"/>
      <c r="DB426" s="83"/>
      <c r="DC426" s="83"/>
      <c r="DD426" s="83"/>
      <c r="DE426" s="83"/>
      <c r="DF426" s="83"/>
      <c r="DG426" s="83"/>
      <c r="DH426" s="83"/>
      <c r="DI426" s="83"/>
    </row>
    <row r="427" spans="1:113" ht="13.5" customHeight="1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H427" s="83"/>
      <c r="CI427" s="83"/>
      <c r="CJ427" s="83"/>
      <c r="CK427" s="83"/>
      <c r="CL427" s="83"/>
      <c r="CM427" s="83"/>
      <c r="CN427" s="83"/>
      <c r="CO427" s="83"/>
      <c r="CP427" s="83"/>
      <c r="CQ427" s="83"/>
      <c r="CR427" s="83"/>
      <c r="CS427" s="83"/>
      <c r="CT427" s="83"/>
      <c r="CU427" s="83"/>
      <c r="CV427" s="83"/>
      <c r="CW427" s="83"/>
      <c r="CX427" s="83"/>
      <c r="CY427" s="83"/>
      <c r="CZ427" s="83"/>
      <c r="DA427" s="83"/>
      <c r="DB427" s="83"/>
      <c r="DC427" s="83"/>
      <c r="DD427" s="83"/>
      <c r="DE427" s="83"/>
      <c r="DF427" s="83"/>
      <c r="DG427" s="83"/>
      <c r="DH427" s="83"/>
      <c r="DI427" s="83"/>
    </row>
    <row r="428" spans="1:113" ht="13.5" customHeight="1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H428" s="83"/>
      <c r="CI428" s="83"/>
      <c r="CJ428" s="83"/>
      <c r="CK428" s="83"/>
      <c r="CL428" s="83"/>
      <c r="CM428" s="83"/>
      <c r="CN428" s="83"/>
      <c r="CO428" s="83"/>
      <c r="CP428" s="83"/>
      <c r="CQ428" s="83"/>
      <c r="CR428" s="83"/>
      <c r="CS428" s="83"/>
      <c r="CT428" s="83"/>
      <c r="CU428" s="83"/>
      <c r="CV428" s="83"/>
      <c r="CW428" s="83"/>
      <c r="CX428" s="83"/>
      <c r="CY428" s="83"/>
      <c r="CZ428" s="83"/>
      <c r="DA428" s="83"/>
      <c r="DB428" s="83"/>
      <c r="DC428" s="83"/>
      <c r="DD428" s="83"/>
      <c r="DE428" s="83"/>
      <c r="DF428" s="83"/>
      <c r="DG428" s="83"/>
      <c r="DH428" s="83"/>
      <c r="DI428" s="83"/>
    </row>
    <row r="429" spans="1:113" ht="13.5" customHeight="1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H429" s="83"/>
      <c r="CI429" s="83"/>
      <c r="CJ429" s="83"/>
      <c r="CK429" s="83"/>
      <c r="CL429" s="83"/>
      <c r="CM429" s="83"/>
      <c r="CN429" s="83"/>
      <c r="CO429" s="83"/>
      <c r="CP429" s="83"/>
      <c r="CQ429" s="83"/>
      <c r="CR429" s="83"/>
      <c r="CS429" s="83"/>
      <c r="CT429" s="83"/>
      <c r="CU429" s="83"/>
      <c r="CV429" s="83"/>
      <c r="CW429" s="83"/>
      <c r="CX429" s="83"/>
      <c r="CY429" s="83"/>
      <c r="CZ429" s="83"/>
      <c r="DA429" s="83"/>
      <c r="DB429" s="83"/>
      <c r="DC429" s="83"/>
      <c r="DD429" s="83"/>
      <c r="DE429" s="83"/>
      <c r="DF429" s="83"/>
      <c r="DG429" s="83"/>
      <c r="DH429" s="83"/>
      <c r="DI429" s="83"/>
    </row>
    <row r="430" spans="1:113" ht="13.5" customHeight="1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H430" s="83"/>
      <c r="CI430" s="83"/>
      <c r="CJ430" s="83"/>
      <c r="CK430" s="83"/>
      <c r="CL430" s="83"/>
      <c r="CM430" s="83"/>
      <c r="CN430" s="83"/>
      <c r="CO430" s="83"/>
      <c r="CP430" s="83"/>
      <c r="CQ430" s="83"/>
      <c r="CR430" s="83"/>
      <c r="CS430" s="83"/>
      <c r="CT430" s="83"/>
      <c r="CU430" s="83"/>
      <c r="CV430" s="83"/>
      <c r="CW430" s="83"/>
      <c r="CX430" s="83"/>
      <c r="CY430" s="83"/>
      <c r="CZ430" s="83"/>
      <c r="DA430" s="83"/>
      <c r="DB430" s="83"/>
      <c r="DC430" s="83"/>
      <c r="DD430" s="83"/>
      <c r="DE430" s="83"/>
      <c r="DF430" s="83"/>
      <c r="DG430" s="83"/>
      <c r="DH430" s="83"/>
      <c r="DI430" s="83"/>
    </row>
    <row r="431" spans="1:113" ht="13.5" customHeight="1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H431" s="83"/>
      <c r="CI431" s="83"/>
      <c r="CJ431" s="83"/>
      <c r="CK431" s="83"/>
      <c r="CL431" s="83"/>
      <c r="CM431" s="83"/>
      <c r="CN431" s="83"/>
      <c r="CO431" s="83"/>
      <c r="CP431" s="83"/>
      <c r="CQ431" s="83"/>
      <c r="CR431" s="83"/>
      <c r="CS431" s="83"/>
      <c r="CT431" s="83"/>
      <c r="CU431" s="83"/>
      <c r="CV431" s="83"/>
      <c r="CW431" s="83"/>
      <c r="CX431" s="83"/>
      <c r="CY431" s="83"/>
      <c r="CZ431" s="83"/>
      <c r="DA431" s="83"/>
      <c r="DB431" s="83"/>
      <c r="DC431" s="83"/>
      <c r="DD431" s="83"/>
      <c r="DE431" s="83"/>
      <c r="DF431" s="83"/>
      <c r="DG431" s="83"/>
      <c r="DH431" s="83"/>
      <c r="DI431" s="83"/>
    </row>
  </sheetData>
  <sheetProtection password="82C9" sheet="1" objects="1" scenarios="1" selectLockedCells="1"/>
  <phoneticPr fontId="2" type="noConversion"/>
  <printOptions horizontalCentered="1" verticalCentered="1"/>
  <pageMargins left="0" right="0" top="0" bottom="0" header="0" footer="0"/>
  <pageSetup paperSize="9" scale="60" orientation="portrait" blackAndWhite="1" verticalDpi="300"/>
  <headerFooter alignWithMargins="0"/>
  <rowBreaks count="2" manualBreakCount="2">
    <brk id="76" max="23" man="1"/>
    <brk id="150" max="16383" man="1"/>
  </rowBreaks>
  <colBreaks count="1" manualBreakCount="1">
    <brk id="2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8"/>
  </sheetPr>
  <dimension ref="A1:DO296"/>
  <sheetViews>
    <sheetView showZeros="0" zoomScale="75" workbookViewId="0">
      <selection activeCell="E2" sqref="E2"/>
    </sheetView>
  </sheetViews>
  <sheetFormatPr baseColWidth="10" defaultColWidth="6.6640625" defaultRowHeight="14.25" customHeight="1"/>
  <cols>
    <col min="1" max="1" width="2.5" style="3" customWidth="1"/>
    <col min="2" max="3" width="1.6640625" style="3" customWidth="1"/>
    <col min="4" max="6" width="25.6640625" style="3" customWidth="1"/>
    <col min="7" max="8" width="12.6640625" style="3" customWidth="1"/>
    <col min="9" max="9" width="25.6640625" style="3" customWidth="1"/>
    <col min="10" max="11" width="12.6640625" style="3" customWidth="1"/>
    <col min="12" max="14" width="25.6640625" style="3" customWidth="1"/>
    <col min="15" max="16" width="12.6640625" style="3" customWidth="1"/>
    <col min="17" max="17" width="25.6640625" style="3" customWidth="1"/>
    <col min="18" max="20" width="1.6640625" style="3" customWidth="1"/>
    <col min="21" max="16384" width="6.6640625" style="3"/>
  </cols>
  <sheetData>
    <row r="1" spans="1:119" ht="14.25" customHeight="1">
      <c r="A1" s="80"/>
      <c r="B1" s="80"/>
      <c r="C1" s="80"/>
      <c r="D1" s="80"/>
      <c r="E1" s="80"/>
      <c r="F1" s="80"/>
      <c r="G1" s="80"/>
      <c r="H1" s="80"/>
      <c r="I1" s="13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</row>
    <row r="2" spans="1:119" ht="14.25" customHeight="1">
      <c r="A2" s="80"/>
      <c r="B2" s="80"/>
      <c r="C2" s="80"/>
      <c r="D2" s="132" t="s">
        <v>228</v>
      </c>
      <c r="E2" s="80"/>
      <c r="F2" s="83"/>
      <c r="G2" s="80"/>
      <c r="H2" s="80"/>
      <c r="I2" s="238"/>
      <c r="J2" s="239"/>
      <c r="K2" s="239"/>
      <c r="L2" s="239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</row>
    <row r="3" spans="1:119" ht="14.25" customHeight="1" thickBot="1">
      <c r="A3" s="80"/>
      <c r="B3" s="80"/>
      <c r="C3" s="80"/>
      <c r="D3" s="80"/>
      <c r="E3" s="80"/>
      <c r="F3" s="80"/>
      <c r="G3" s="80"/>
      <c r="H3" s="80"/>
      <c r="I3" s="80"/>
      <c r="J3" s="130"/>
      <c r="K3" s="80"/>
      <c r="L3" s="80"/>
      <c r="M3" s="131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</row>
    <row r="4" spans="1:119" ht="14.25" customHeight="1">
      <c r="A4" s="80"/>
      <c r="B4" s="153"/>
      <c r="C4" s="154"/>
      <c r="D4" s="154"/>
      <c r="E4" s="154"/>
      <c r="F4" s="154"/>
      <c r="G4" s="154"/>
      <c r="H4" s="154"/>
      <c r="I4" s="154"/>
      <c r="J4" s="155"/>
      <c r="K4" s="154"/>
      <c r="L4" s="155"/>
      <c r="M4" s="155"/>
      <c r="N4" s="155"/>
      <c r="O4" s="154"/>
      <c r="P4" s="154"/>
      <c r="Q4" s="155"/>
      <c r="R4" s="155"/>
      <c r="S4" s="156"/>
      <c r="T4" s="80"/>
      <c r="U4" s="129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</row>
    <row r="5" spans="1:119" ht="14.25" customHeight="1">
      <c r="A5" s="80"/>
      <c r="B5" s="157"/>
      <c r="C5" s="133"/>
      <c r="D5" s="78" t="s">
        <v>240</v>
      </c>
      <c r="E5" s="133"/>
      <c r="F5" s="133"/>
      <c r="G5" s="133"/>
      <c r="H5" s="133"/>
      <c r="I5" s="135"/>
      <c r="J5" s="237" t="s">
        <v>8</v>
      </c>
      <c r="K5" s="237"/>
      <c r="L5" s="136"/>
      <c r="M5" s="136"/>
      <c r="N5" s="136"/>
      <c r="O5" s="137"/>
      <c r="P5" s="133"/>
      <c r="Q5" s="133" t="s">
        <v>241</v>
      </c>
      <c r="R5" s="136"/>
      <c r="S5" s="158"/>
      <c r="T5" s="138"/>
      <c r="U5" s="139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</row>
    <row r="6" spans="1:119" ht="14.25" customHeight="1" thickBot="1">
      <c r="A6" s="80"/>
      <c r="B6" s="159"/>
      <c r="C6" s="160"/>
      <c r="D6" s="160"/>
      <c r="E6" s="160"/>
      <c r="F6" s="160"/>
      <c r="G6" s="160"/>
      <c r="H6" s="160"/>
      <c r="I6" s="160"/>
      <c r="J6" s="161"/>
      <c r="K6" s="160"/>
      <c r="L6" s="160"/>
      <c r="M6" s="162"/>
      <c r="N6" s="160"/>
      <c r="O6" s="160"/>
      <c r="P6" s="160"/>
      <c r="Q6" s="161"/>
      <c r="R6" s="160"/>
      <c r="S6" s="164"/>
      <c r="T6" s="131"/>
      <c r="U6" s="129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</row>
    <row r="7" spans="1:119" ht="14.25" customHeight="1">
      <c r="A7" s="80"/>
      <c r="B7" s="157"/>
      <c r="C7" s="133"/>
      <c r="D7" s="133"/>
      <c r="E7" s="133"/>
      <c r="F7" s="133"/>
      <c r="G7" s="133"/>
      <c r="H7" s="133"/>
      <c r="I7" s="133"/>
      <c r="J7" s="158"/>
      <c r="K7" s="133"/>
      <c r="L7" s="133"/>
      <c r="M7" s="133"/>
      <c r="N7" s="133"/>
      <c r="O7" s="133"/>
      <c r="P7" s="133"/>
      <c r="Q7" s="133"/>
      <c r="R7" s="133"/>
      <c r="S7" s="158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</row>
    <row r="8" spans="1:119" ht="14.25" customHeight="1">
      <c r="A8" s="80"/>
      <c r="B8" s="157"/>
      <c r="C8" s="133"/>
      <c r="D8" s="128" t="s">
        <v>229</v>
      </c>
      <c r="E8" s="141"/>
      <c r="F8" s="141"/>
      <c r="G8" s="133"/>
      <c r="H8" s="133"/>
      <c r="I8" s="133"/>
      <c r="J8" s="158"/>
      <c r="K8" s="133"/>
      <c r="L8" s="128" t="s">
        <v>242</v>
      </c>
      <c r="M8" s="141"/>
      <c r="N8" s="141"/>
      <c r="O8" s="142"/>
      <c r="P8" s="142"/>
      <c r="Q8" s="142"/>
      <c r="R8" s="133"/>
      <c r="S8" s="158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</row>
    <row r="9" spans="1:119" ht="14.25" customHeight="1">
      <c r="A9" s="80"/>
      <c r="B9" s="157"/>
      <c r="C9" s="133"/>
      <c r="D9" s="133"/>
      <c r="E9" s="133"/>
      <c r="F9" s="133"/>
      <c r="G9" s="133"/>
      <c r="H9" s="133"/>
      <c r="I9" s="133"/>
      <c r="J9" s="158"/>
      <c r="K9" s="133"/>
      <c r="L9" s="133"/>
      <c r="M9" s="133"/>
      <c r="N9" s="133"/>
      <c r="O9" s="133"/>
      <c r="P9" s="133"/>
      <c r="Q9" s="133"/>
      <c r="R9" s="133"/>
      <c r="S9" s="158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</row>
    <row r="10" spans="1:119" ht="14.25" customHeight="1">
      <c r="A10" s="80"/>
      <c r="B10" s="157"/>
      <c r="C10" s="133"/>
      <c r="D10" s="133"/>
      <c r="E10" s="133"/>
      <c r="F10" s="133"/>
      <c r="G10" s="133"/>
      <c r="H10" s="133"/>
      <c r="I10" s="133"/>
      <c r="J10" s="158"/>
      <c r="K10" s="133"/>
      <c r="L10" s="133"/>
      <c r="M10" s="133"/>
      <c r="N10" s="133"/>
      <c r="O10" s="133"/>
      <c r="P10" s="133"/>
      <c r="Q10" s="133"/>
      <c r="R10" s="133"/>
      <c r="S10" s="158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</row>
    <row r="11" spans="1:119" ht="14.25" customHeight="1">
      <c r="A11" s="80"/>
      <c r="B11" s="157"/>
      <c r="C11" s="133"/>
      <c r="D11" s="78" t="s">
        <v>231</v>
      </c>
      <c r="E11" s="133"/>
      <c r="F11" s="133"/>
      <c r="G11" s="133"/>
      <c r="H11" s="133"/>
      <c r="I11" s="133"/>
      <c r="J11" s="158"/>
      <c r="K11" s="133"/>
      <c r="L11" s="78" t="s">
        <v>243</v>
      </c>
      <c r="M11" s="133"/>
      <c r="N11" s="133"/>
      <c r="O11" s="133"/>
      <c r="P11" s="133"/>
      <c r="Q11" s="133"/>
      <c r="R11" s="133"/>
      <c r="S11" s="158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</row>
    <row r="12" spans="1:119" ht="14.25" customHeight="1">
      <c r="A12" s="80"/>
      <c r="B12" s="157"/>
      <c r="C12" s="133"/>
      <c r="D12" s="133"/>
      <c r="E12" s="133"/>
      <c r="F12" s="133"/>
      <c r="G12" s="133"/>
      <c r="H12" s="133"/>
      <c r="I12" s="133"/>
      <c r="J12" s="158"/>
      <c r="K12" s="133"/>
      <c r="L12" s="133"/>
      <c r="M12" s="133"/>
      <c r="N12" s="133"/>
      <c r="O12" s="133"/>
      <c r="P12" s="133"/>
      <c r="Q12" s="133"/>
      <c r="R12" s="133"/>
      <c r="S12" s="158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</row>
    <row r="13" spans="1:119" ht="14.25" customHeight="1">
      <c r="A13" s="80"/>
      <c r="B13" s="157"/>
      <c r="C13" s="133"/>
      <c r="D13" s="78" t="s">
        <v>40</v>
      </c>
      <c r="E13" s="133"/>
      <c r="F13" s="133"/>
      <c r="G13" s="133"/>
      <c r="H13" s="133"/>
      <c r="I13" s="143">
        <f>'03_Inv'!E5/1000</f>
        <v>0</v>
      </c>
      <c r="J13" s="165"/>
      <c r="K13" s="133"/>
      <c r="L13" s="133" t="str">
        <f>'04_Fin'!C5</f>
        <v>Kapitaal</v>
      </c>
      <c r="M13" s="140"/>
      <c r="N13" s="133"/>
      <c r="O13" s="133"/>
      <c r="P13" s="133"/>
      <c r="Q13" s="144">
        <f>'04_Fin'!E5/1000</f>
        <v>0</v>
      </c>
      <c r="R13" s="133"/>
      <c r="S13" s="15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19" ht="14.25" customHeight="1">
      <c r="A14" s="80"/>
      <c r="B14" s="157"/>
      <c r="C14" s="133"/>
      <c r="D14" s="133"/>
      <c r="E14" s="133"/>
      <c r="F14" s="133"/>
      <c r="G14" s="133"/>
      <c r="H14" s="133"/>
      <c r="I14" s="143"/>
      <c r="J14" s="165"/>
      <c r="K14" s="133"/>
      <c r="L14" s="133"/>
      <c r="M14" s="133"/>
      <c r="N14" s="134"/>
      <c r="O14" s="133"/>
      <c r="P14" s="133"/>
      <c r="Q14" s="145"/>
      <c r="R14" s="133"/>
      <c r="S14" s="15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</row>
    <row r="15" spans="1:119" ht="14.25" customHeight="1">
      <c r="A15" s="80"/>
      <c r="B15" s="157"/>
      <c r="C15" s="133"/>
      <c r="D15" s="78" t="str">
        <f>'03_Inv'!C6</f>
        <v>Gebouwen</v>
      </c>
      <c r="E15" s="133"/>
      <c r="F15" s="133"/>
      <c r="G15" s="133"/>
      <c r="H15" s="133"/>
      <c r="I15" s="143">
        <f>'03_Inv'!E6/1000</f>
        <v>0</v>
      </c>
      <c r="J15" s="165"/>
      <c r="K15" s="133"/>
      <c r="L15" s="78" t="str">
        <f>'04_Fin'!C6</f>
        <v>Kapitaal</v>
      </c>
      <c r="M15" s="140"/>
      <c r="N15" s="133"/>
      <c r="O15" s="133"/>
      <c r="P15" s="133"/>
      <c r="Q15" s="144">
        <f>'04_Fin'!E6/1000</f>
        <v>0</v>
      </c>
      <c r="R15" s="133"/>
      <c r="S15" s="158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19" ht="14.25" customHeight="1">
      <c r="A16" s="80"/>
      <c r="B16" s="157"/>
      <c r="C16" s="133"/>
      <c r="D16" s="133"/>
      <c r="E16" s="133"/>
      <c r="F16" s="133"/>
      <c r="G16" s="133"/>
      <c r="H16" s="133"/>
      <c r="I16" s="143"/>
      <c r="J16" s="165"/>
      <c r="K16" s="133"/>
      <c r="L16" s="133"/>
      <c r="M16" s="140"/>
      <c r="N16" s="133"/>
      <c r="O16" s="133"/>
      <c r="P16" s="133"/>
      <c r="Q16" s="146"/>
      <c r="R16" s="133"/>
      <c r="S16" s="158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</row>
    <row r="17" spans="1:119" ht="14.25" customHeight="1">
      <c r="A17" s="80"/>
      <c r="B17" s="157"/>
      <c r="C17" s="133"/>
      <c r="D17" s="78" t="str">
        <f>'03_Inv'!C7</f>
        <v>Verbouwingen</v>
      </c>
      <c r="E17" s="133"/>
      <c r="F17" s="133"/>
      <c r="G17" s="133"/>
      <c r="H17" s="133"/>
      <c r="I17" s="143">
        <f>'03_Inv'!E7/1000</f>
        <v>0</v>
      </c>
      <c r="J17" s="165"/>
      <c r="K17" s="133"/>
      <c r="L17" s="78"/>
      <c r="M17" s="140"/>
      <c r="N17" s="133"/>
      <c r="O17" s="133"/>
      <c r="P17" s="133"/>
      <c r="Q17" s="144">
        <v>0</v>
      </c>
      <c r="R17" s="133"/>
      <c r="S17" s="158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19" ht="14.25" customHeight="1">
      <c r="A18" s="80"/>
      <c r="B18" s="157"/>
      <c r="C18" s="133"/>
      <c r="D18" s="133"/>
      <c r="E18" s="133"/>
      <c r="F18" s="133"/>
      <c r="G18" s="133"/>
      <c r="H18" s="133"/>
      <c r="I18" s="143"/>
      <c r="J18" s="165"/>
      <c r="K18" s="133"/>
      <c r="L18" s="133"/>
      <c r="M18" s="140"/>
      <c r="N18" s="133"/>
      <c r="O18" s="133"/>
      <c r="P18" s="133"/>
      <c r="Q18" s="146"/>
      <c r="R18" s="133"/>
      <c r="S18" s="158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19" ht="14.25" customHeight="1">
      <c r="A19" s="80"/>
      <c r="B19" s="157"/>
      <c r="C19" s="133"/>
      <c r="D19" s="78" t="str">
        <f>'03_Inv'!C8</f>
        <v>Inventaris</v>
      </c>
      <c r="E19" s="133"/>
      <c r="F19" s="133"/>
      <c r="G19" s="133"/>
      <c r="H19" s="133"/>
      <c r="I19" s="143">
        <f>'03_Inv'!E8/1000</f>
        <v>0</v>
      </c>
      <c r="J19" s="165"/>
      <c r="K19" s="133"/>
      <c r="L19" s="133"/>
      <c r="M19" s="140"/>
      <c r="N19" s="133"/>
      <c r="O19" s="133"/>
      <c r="P19" s="133"/>
      <c r="Q19" s="144">
        <v>0</v>
      </c>
      <c r="R19" s="133"/>
      <c r="S19" s="158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 ht="14.25" customHeight="1">
      <c r="A20" s="80"/>
      <c r="B20" s="157"/>
      <c r="C20" s="133"/>
      <c r="D20" s="133"/>
      <c r="E20" s="133"/>
      <c r="F20" s="133"/>
      <c r="G20" s="133"/>
      <c r="H20" s="133"/>
      <c r="I20" s="143"/>
      <c r="J20" s="165"/>
      <c r="K20" s="133"/>
      <c r="L20" s="133"/>
      <c r="M20" s="133"/>
      <c r="N20" s="134"/>
      <c r="O20" s="133"/>
      <c r="P20" s="133"/>
      <c r="Q20" s="145"/>
      <c r="R20" s="133"/>
      <c r="S20" s="158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 ht="14.25" customHeight="1">
      <c r="A21" s="80"/>
      <c r="B21" s="157"/>
      <c r="C21" s="133"/>
      <c r="D21" s="78" t="str">
        <f>'03_Inv'!C9</f>
        <v>Inrichting</v>
      </c>
      <c r="E21" s="133"/>
      <c r="F21" s="133"/>
      <c r="G21" s="133"/>
      <c r="H21" s="133"/>
      <c r="I21" s="143">
        <f>'03_Inv'!E9/1000</f>
        <v>0</v>
      </c>
      <c r="J21" s="165"/>
      <c r="K21" s="133"/>
      <c r="L21" s="133"/>
      <c r="M21" s="140"/>
      <c r="N21" s="133"/>
      <c r="O21" s="133"/>
      <c r="P21" s="133"/>
      <c r="Q21" s="144">
        <v>0</v>
      </c>
      <c r="R21" s="133"/>
      <c r="S21" s="158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 ht="14.25" customHeight="1">
      <c r="A22" s="80"/>
      <c r="B22" s="157"/>
      <c r="C22" s="133"/>
      <c r="D22" s="133"/>
      <c r="E22" s="133"/>
      <c r="F22" s="133"/>
      <c r="G22" s="133"/>
      <c r="H22" s="133"/>
      <c r="I22" s="143"/>
      <c r="J22" s="165"/>
      <c r="K22" s="133"/>
      <c r="L22" s="133"/>
      <c r="M22" s="133"/>
      <c r="N22" s="134"/>
      <c r="O22" s="133"/>
      <c r="P22" s="133"/>
      <c r="Q22" s="145"/>
      <c r="R22" s="133"/>
      <c r="S22" s="158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 ht="14.25" customHeight="1">
      <c r="A23" s="80"/>
      <c r="B23" s="157"/>
      <c r="C23" s="133"/>
      <c r="D23" s="78" t="str">
        <f>'03_Inv'!C10</f>
        <v>Vervoersmiddelen</v>
      </c>
      <c r="E23" s="133"/>
      <c r="F23" s="133"/>
      <c r="G23" s="133"/>
      <c r="H23" s="133"/>
      <c r="I23" s="143">
        <f>'03_Inv'!E10/1000</f>
        <v>0</v>
      </c>
      <c r="J23" s="158"/>
      <c r="K23" s="133"/>
      <c r="L23" s="78"/>
      <c r="M23" s="140"/>
      <c r="N23" s="133"/>
      <c r="O23" s="133"/>
      <c r="P23" s="133"/>
      <c r="Q23" s="144">
        <v>0</v>
      </c>
      <c r="R23" s="133"/>
      <c r="S23" s="158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 ht="14.25" customHeight="1">
      <c r="A24" s="80"/>
      <c r="B24" s="157"/>
      <c r="C24" s="133"/>
      <c r="D24" s="133"/>
      <c r="E24" s="133"/>
      <c r="F24" s="133"/>
      <c r="G24" s="133"/>
      <c r="H24" s="133"/>
      <c r="I24" s="133"/>
      <c r="J24" s="158"/>
      <c r="K24" s="133"/>
      <c r="L24" s="133"/>
      <c r="M24" s="133"/>
      <c r="N24" s="133"/>
      <c r="O24" s="133"/>
      <c r="P24" s="133"/>
      <c r="Q24" s="145"/>
      <c r="R24" s="133"/>
      <c r="S24" s="158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 ht="14.25" customHeight="1">
      <c r="A25" s="80"/>
      <c r="B25" s="157"/>
      <c r="C25" s="133"/>
      <c r="D25" s="95" t="s">
        <v>232</v>
      </c>
      <c r="E25" s="147"/>
      <c r="F25" s="147"/>
      <c r="G25" s="133"/>
      <c r="H25" s="133"/>
      <c r="I25" s="212">
        <f>SUM(I13:I23)</f>
        <v>0</v>
      </c>
      <c r="J25" s="158"/>
      <c r="K25" s="133"/>
      <c r="L25" s="95" t="s">
        <v>244</v>
      </c>
      <c r="M25" s="148"/>
      <c r="N25" s="147"/>
      <c r="O25" s="133"/>
      <c r="P25" s="133"/>
      <c r="Q25" s="212">
        <f>SUM(Q13:Q23)</f>
        <v>0</v>
      </c>
      <c r="R25" s="133"/>
      <c r="S25" s="158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 ht="14.25" customHeight="1">
      <c r="A26" s="80"/>
      <c r="B26" s="157"/>
      <c r="C26" s="133"/>
      <c r="D26" s="133"/>
      <c r="E26" s="133"/>
      <c r="F26" s="133"/>
      <c r="G26" s="133"/>
      <c r="H26" s="133"/>
      <c r="I26" s="133"/>
      <c r="J26" s="158"/>
      <c r="K26" s="133"/>
      <c r="L26" s="133"/>
      <c r="M26" s="133"/>
      <c r="N26" s="133"/>
      <c r="O26" s="133"/>
      <c r="P26" s="133"/>
      <c r="Q26" s="145"/>
      <c r="R26" s="133"/>
      <c r="S26" s="158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 ht="14.25" customHeight="1">
      <c r="A27" s="80"/>
      <c r="B27" s="157"/>
      <c r="C27" s="133"/>
      <c r="D27" s="78" t="s">
        <v>233</v>
      </c>
      <c r="E27" s="133"/>
      <c r="F27" s="133"/>
      <c r="G27" s="133"/>
      <c r="H27" s="133"/>
      <c r="I27" s="133"/>
      <c r="J27" s="165"/>
      <c r="K27" s="133"/>
      <c r="L27" s="79" t="s">
        <v>245</v>
      </c>
      <c r="M27" s="149"/>
      <c r="N27" s="142"/>
      <c r="O27" s="142"/>
      <c r="P27" s="142"/>
      <c r="Q27" s="150"/>
      <c r="R27" s="133"/>
      <c r="S27" s="158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19" ht="14.25" customHeight="1">
      <c r="A28" s="80"/>
      <c r="B28" s="157"/>
      <c r="C28" s="133"/>
      <c r="D28" s="133"/>
      <c r="E28" s="133"/>
      <c r="F28" s="133"/>
      <c r="G28" s="133"/>
      <c r="H28" s="133"/>
      <c r="I28" s="133"/>
      <c r="J28" s="158"/>
      <c r="K28" s="133"/>
      <c r="L28" s="133"/>
      <c r="M28" s="133"/>
      <c r="N28" s="133"/>
      <c r="O28" s="133"/>
      <c r="P28" s="133"/>
      <c r="Q28" s="145"/>
      <c r="R28" s="133"/>
      <c r="S28" s="158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 ht="14.25" customHeight="1">
      <c r="A29" s="80"/>
      <c r="B29" s="157"/>
      <c r="C29" s="133"/>
      <c r="D29" s="78" t="str">
        <f>'03_Inv'!C11</f>
        <v>Goodwill</v>
      </c>
      <c r="E29" s="133"/>
      <c r="F29" s="133"/>
      <c r="G29" s="133"/>
      <c r="H29" s="133"/>
      <c r="I29" s="143">
        <f>'03_Inv'!E11/1000</f>
        <v>0</v>
      </c>
      <c r="J29" s="165"/>
      <c r="K29" s="133"/>
      <c r="L29" s="78" t="str">
        <f>'04_Fin'!C7</f>
        <v>Achtergestelde lening</v>
      </c>
      <c r="M29" s="140"/>
      <c r="N29" s="133"/>
      <c r="O29" s="133"/>
      <c r="P29" s="133"/>
      <c r="Q29" s="144">
        <f>'04_Fin'!E7/1000</f>
        <v>0</v>
      </c>
      <c r="R29" s="133"/>
      <c r="S29" s="158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 ht="14.25" customHeight="1">
      <c r="A30" s="80"/>
      <c r="B30" s="157"/>
      <c r="C30" s="133"/>
      <c r="D30" s="133"/>
      <c r="E30" s="133"/>
      <c r="F30" s="133"/>
      <c r="G30" s="133"/>
      <c r="H30" s="133"/>
      <c r="I30" s="133"/>
      <c r="J30" s="165"/>
      <c r="K30" s="133"/>
      <c r="L30" s="133"/>
      <c r="M30" s="140"/>
      <c r="N30" s="133"/>
      <c r="O30" s="133"/>
      <c r="P30" s="133"/>
      <c r="Q30" s="145"/>
      <c r="R30" s="133"/>
      <c r="S30" s="158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 ht="14.25" customHeight="1">
      <c r="A31" s="80"/>
      <c r="B31" s="157"/>
      <c r="C31" s="133"/>
      <c r="D31" s="78" t="str">
        <f>'03_Inv'!C12</f>
        <v>Opstartkosten</v>
      </c>
      <c r="E31" s="133"/>
      <c r="F31" s="133"/>
      <c r="G31" s="133"/>
      <c r="H31" s="133"/>
      <c r="I31" s="143">
        <f>'03_Inv'!E12/1000</f>
        <v>0</v>
      </c>
      <c r="J31" s="158"/>
      <c r="K31" s="133"/>
      <c r="L31" s="78" t="s">
        <v>66</v>
      </c>
      <c r="M31" s="133"/>
      <c r="N31" s="133"/>
      <c r="O31" s="133"/>
      <c r="P31" s="133"/>
      <c r="Q31" s="144">
        <f>'04_Fin'!E8/1000</f>
        <v>0</v>
      </c>
      <c r="R31" s="133"/>
      <c r="S31" s="158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19" ht="14.25" customHeight="1">
      <c r="A32" s="80"/>
      <c r="B32" s="157"/>
      <c r="C32" s="133"/>
      <c r="D32" s="133"/>
      <c r="E32" s="133"/>
      <c r="F32" s="133"/>
      <c r="G32" s="133"/>
      <c r="H32" s="133"/>
      <c r="I32" s="133"/>
      <c r="J32" s="165"/>
      <c r="K32" s="133"/>
      <c r="L32" s="133"/>
      <c r="M32" s="140"/>
      <c r="N32" s="133"/>
      <c r="O32" s="133"/>
      <c r="P32" s="133"/>
      <c r="Q32" s="145"/>
      <c r="R32" s="133"/>
      <c r="S32" s="158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</row>
    <row r="33" spans="1:119" ht="14.25" customHeight="1">
      <c r="A33" s="80"/>
      <c r="B33" s="157"/>
      <c r="C33" s="133"/>
      <c r="D33" s="95" t="s">
        <v>234</v>
      </c>
      <c r="E33" s="147"/>
      <c r="F33" s="147"/>
      <c r="G33" s="133"/>
      <c r="H33" s="133"/>
      <c r="I33" s="212">
        <f>I29+I31</f>
        <v>0</v>
      </c>
      <c r="J33" s="165"/>
      <c r="K33" s="133"/>
      <c r="L33" s="95" t="s">
        <v>246</v>
      </c>
      <c r="M33" s="148"/>
      <c r="N33" s="133"/>
      <c r="O33" s="240">
        <f>SUM(Q25:Q31)</f>
        <v>0</v>
      </c>
      <c r="P33" s="241"/>
      <c r="Q33" s="145"/>
      <c r="R33" s="133"/>
      <c r="S33" s="158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</row>
    <row r="34" spans="1:119" ht="14.25" customHeight="1">
      <c r="A34" s="80"/>
      <c r="B34" s="157"/>
      <c r="C34" s="133"/>
      <c r="D34" s="133"/>
      <c r="E34" s="133"/>
      <c r="F34" s="133"/>
      <c r="G34" s="133"/>
      <c r="H34" s="133"/>
      <c r="I34" s="133"/>
      <c r="J34" s="165"/>
      <c r="K34" s="133"/>
      <c r="L34" s="133"/>
      <c r="M34" s="140"/>
      <c r="N34" s="133"/>
      <c r="O34" s="133"/>
      <c r="P34" s="133"/>
      <c r="Q34" s="145"/>
      <c r="R34" s="133"/>
      <c r="S34" s="158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</row>
    <row r="35" spans="1:119" ht="14.25" customHeight="1">
      <c r="A35" s="80"/>
      <c r="B35" s="157"/>
      <c r="C35" s="133"/>
      <c r="D35" s="78"/>
      <c r="E35" s="133"/>
      <c r="F35" s="134"/>
      <c r="G35" s="133"/>
      <c r="H35" s="133"/>
      <c r="I35" s="144"/>
      <c r="J35" s="158"/>
      <c r="K35" s="133"/>
      <c r="L35" s="78" t="str">
        <f>'04_Fin'!C9</f>
        <v>Hypotheek</v>
      </c>
      <c r="M35" s="133"/>
      <c r="N35" s="133"/>
      <c r="O35" s="133"/>
      <c r="P35" s="133"/>
      <c r="Q35" s="144">
        <f>'04_Fin'!E9/1000</f>
        <v>0</v>
      </c>
      <c r="R35" s="133"/>
      <c r="S35" s="158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</row>
    <row r="36" spans="1:119" ht="14.25" customHeight="1">
      <c r="A36" s="80"/>
      <c r="B36" s="157"/>
      <c r="C36" s="133"/>
      <c r="D36" s="133"/>
      <c r="E36" s="133"/>
      <c r="F36" s="133"/>
      <c r="G36" s="133"/>
      <c r="H36" s="133"/>
      <c r="I36" s="133"/>
      <c r="J36" s="166"/>
      <c r="K36" s="133"/>
      <c r="L36" s="78"/>
      <c r="M36" s="140"/>
      <c r="N36" s="133"/>
      <c r="O36" s="133"/>
      <c r="P36" s="133"/>
      <c r="Q36" s="144"/>
      <c r="R36" s="133"/>
      <c r="S36" s="158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</row>
    <row r="37" spans="1:119" ht="14.25" customHeight="1">
      <c r="A37" s="80"/>
      <c r="B37" s="157"/>
      <c r="C37" s="133"/>
      <c r="D37" s="133"/>
      <c r="E37" s="133"/>
      <c r="F37" s="133"/>
      <c r="G37" s="133"/>
      <c r="H37" s="133"/>
      <c r="I37" s="144"/>
      <c r="J37" s="166"/>
      <c r="K37" s="133"/>
      <c r="L37" s="78" t="str">
        <f>'04_Fin'!C10</f>
        <v>Borgstellingskrediet</v>
      </c>
      <c r="M37" s="140"/>
      <c r="N37" s="133"/>
      <c r="O37" s="133"/>
      <c r="P37" s="133"/>
      <c r="Q37" s="144">
        <f>'04_Fin'!E10/1000</f>
        <v>0</v>
      </c>
      <c r="R37" s="133"/>
      <c r="S37" s="158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</row>
    <row r="38" spans="1:119" ht="14.25" customHeight="1">
      <c r="A38" s="80"/>
      <c r="B38" s="157"/>
      <c r="C38" s="133"/>
      <c r="D38" s="133"/>
      <c r="E38" s="133"/>
      <c r="F38" s="133"/>
      <c r="G38" s="133"/>
      <c r="H38" s="133"/>
      <c r="I38" s="133"/>
      <c r="J38" s="158"/>
      <c r="K38" s="133"/>
      <c r="L38" s="133"/>
      <c r="M38" s="133"/>
      <c r="N38" s="133"/>
      <c r="O38" s="133"/>
      <c r="P38" s="133"/>
      <c r="Q38" s="145"/>
      <c r="R38" s="133"/>
      <c r="S38" s="158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</row>
    <row r="39" spans="1:119" ht="14.25" customHeight="1">
      <c r="A39" s="80"/>
      <c r="B39" s="157"/>
      <c r="C39" s="133"/>
      <c r="D39" s="133"/>
      <c r="E39" s="133"/>
      <c r="F39" s="133"/>
      <c r="G39" s="133"/>
      <c r="H39" s="133"/>
      <c r="I39" s="144"/>
      <c r="J39" s="158"/>
      <c r="K39" s="133"/>
      <c r="L39" s="78" t="str">
        <f>'04_Fin'!C11</f>
        <v>Lening bank</v>
      </c>
      <c r="M39" s="140"/>
      <c r="N39" s="133"/>
      <c r="O39" s="133"/>
      <c r="P39" s="133"/>
      <c r="Q39" s="144">
        <f>'04_Fin'!E11/1000</f>
        <v>0</v>
      </c>
      <c r="R39" s="133"/>
      <c r="S39" s="158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</row>
    <row r="40" spans="1:119" ht="14.25" customHeight="1">
      <c r="A40" s="80"/>
      <c r="B40" s="157"/>
      <c r="C40" s="133"/>
      <c r="D40" s="133"/>
      <c r="E40" s="133"/>
      <c r="F40" s="133"/>
      <c r="G40" s="133"/>
      <c r="H40" s="133"/>
      <c r="I40" s="133"/>
      <c r="J40" s="158"/>
      <c r="K40" s="133"/>
      <c r="L40" s="133"/>
      <c r="M40" s="133"/>
      <c r="N40" s="133"/>
      <c r="O40" s="133"/>
      <c r="P40" s="133"/>
      <c r="Q40" s="145"/>
      <c r="R40" s="133"/>
      <c r="S40" s="158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</row>
    <row r="41" spans="1:119" ht="14.25" customHeight="1">
      <c r="A41" s="80"/>
      <c r="B41" s="157"/>
      <c r="C41" s="133"/>
      <c r="D41" s="78"/>
      <c r="E41" s="133"/>
      <c r="F41" s="134"/>
      <c r="G41" s="133"/>
      <c r="H41" s="133"/>
      <c r="I41" s="144"/>
      <c r="J41" s="166"/>
      <c r="K41" s="133"/>
      <c r="L41" s="78" t="str">
        <f>'04_Fin'!C12</f>
        <v xml:space="preserve">Lening  </v>
      </c>
      <c r="M41" s="140"/>
      <c r="N41" s="133"/>
      <c r="O41" s="133"/>
      <c r="P41" s="133"/>
      <c r="Q41" s="144">
        <f>'04_Fin'!E12/1000</f>
        <v>0</v>
      </c>
      <c r="R41" s="133"/>
      <c r="S41" s="158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</row>
    <row r="42" spans="1:119" ht="14.25" customHeight="1">
      <c r="A42" s="80"/>
      <c r="B42" s="157"/>
      <c r="C42" s="133"/>
      <c r="D42" s="133"/>
      <c r="E42" s="133"/>
      <c r="F42" s="133"/>
      <c r="G42" s="133"/>
      <c r="H42" s="133"/>
      <c r="I42" s="133"/>
      <c r="J42" s="158"/>
      <c r="K42" s="133"/>
      <c r="L42" s="133"/>
      <c r="M42" s="133"/>
      <c r="N42" s="133"/>
      <c r="O42" s="133"/>
      <c r="P42" s="133"/>
      <c r="Q42" s="145"/>
      <c r="R42" s="133"/>
      <c r="S42" s="158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</row>
    <row r="43" spans="1:119" ht="14.25" customHeight="1">
      <c r="A43" s="80"/>
      <c r="B43" s="157"/>
      <c r="C43" s="133"/>
      <c r="D43" s="133"/>
      <c r="E43" s="133"/>
      <c r="F43" s="133"/>
      <c r="G43" s="133"/>
      <c r="H43" s="133"/>
      <c r="I43" s="144"/>
      <c r="J43" s="158"/>
      <c r="K43" s="133"/>
      <c r="L43" s="78" t="str">
        <f>'04_Fin'!C13</f>
        <v>Leasing</v>
      </c>
      <c r="M43" s="133"/>
      <c r="N43" s="133"/>
      <c r="O43" s="133"/>
      <c r="P43" s="133"/>
      <c r="Q43" s="144">
        <f>'04_Fin'!E13/1000</f>
        <v>0</v>
      </c>
      <c r="R43" s="133"/>
      <c r="S43" s="158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</row>
    <row r="44" spans="1:119" ht="14.25" customHeight="1">
      <c r="A44" s="80"/>
      <c r="B44" s="157"/>
      <c r="C44" s="133"/>
      <c r="D44" s="133"/>
      <c r="E44" s="133"/>
      <c r="F44" s="133"/>
      <c r="G44" s="133"/>
      <c r="H44" s="133"/>
      <c r="I44" s="133"/>
      <c r="J44" s="158"/>
      <c r="K44" s="133"/>
      <c r="L44" s="133"/>
      <c r="M44" s="133"/>
      <c r="N44" s="133"/>
      <c r="O44" s="133"/>
      <c r="P44" s="133"/>
      <c r="Q44" s="145"/>
      <c r="R44" s="133"/>
      <c r="S44" s="158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</row>
    <row r="45" spans="1:119" ht="14.25" customHeight="1">
      <c r="A45" s="80"/>
      <c r="B45" s="157"/>
      <c r="C45" s="133"/>
      <c r="D45" s="95" t="s">
        <v>235</v>
      </c>
      <c r="E45" s="147"/>
      <c r="F45" s="147"/>
      <c r="G45" s="133"/>
      <c r="H45" s="133"/>
      <c r="I45" s="212">
        <f>I41+I43</f>
        <v>0</v>
      </c>
      <c r="J45" s="165"/>
      <c r="K45" s="133"/>
      <c r="L45" s="95" t="s">
        <v>247</v>
      </c>
      <c r="M45" s="148"/>
      <c r="N45" s="147"/>
      <c r="O45" s="133"/>
      <c r="P45" s="133"/>
      <c r="Q45" s="212">
        <f>SUM(Q35:Q43)</f>
        <v>0</v>
      </c>
      <c r="R45" s="133"/>
      <c r="S45" s="158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</row>
    <row r="46" spans="1:119" ht="14.25" customHeight="1">
      <c r="A46" s="80"/>
      <c r="B46" s="157"/>
      <c r="C46" s="133"/>
      <c r="D46" s="133"/>
      <c r="E46" s="133"/>
      <c r="F46" s="133"/>
      <c r="G46" s="133"/>
      <c r="H46" s="133"/>
      <c r="I46" s="133"/>
      <c r="J46" s="165"/>
      <c r="K46" s="133"/>
      <c r="L46" s="133"/>
      <c r="M46" s="140"/>
      <c r="N46" s="133"/>
      <c r="O46" s="133"/>
      <c r="P46" s="133"/>
      <c r="Q46" s="145"/>
      <c r="R46" s="133"/>
      <c r="S46" s="158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</row>
    <row r="47" spans="1:119" ht="14.25" customHeight="1">
      <c r="A47" s="80"/>
      <c r="B47" s="157"/>
      <c r="C47" s="133"/>
      <c r="D47" s="133"/>
      <c r="E47" s="133"/>
      <c r="F47" s="133"/>
      <c r="G47" s="133"/>
      <c r="H47" s="133"/>
      <c r="I47" s="133"/>
      <c r="J47" s="165"/>
      <c r="K47" s="133"/>
      <c r="L47" s="133"/>
      <c r="M47" s="140"/>
      <c r="N47" s="133"/>
      <c r="O47" s="133"/>
      <c r="P47" s="133"/>
      <c r="Q47" s="145"/>
      <c r="R47" s="133"/>
      <c r="S47" s="158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</row>
    <row r="48" spans="1:119" ht="14.25" customHeight="1">
      <c r="A48" s="80"/>
      <c r="B48" s="157"/>
      <c r="C48" s="133"/>
      <c r="D48" s="95" t="s">
        <v>236</v>
      </c>
      <c r="E48" s="147"/>
      <c r="F48" s="147"/>
      <c r="G48" s="133"/>
      <c r="H48" s="133"/>
      <c r="I48" s="212">
        <f>I25+I33+I45</f>
        <v>0</v>
      </c>
      <c r="J48" s="165"/>
      <c r="K48" s="133"/>
      <c r="L48" s="95" t="s">
        <v>248</v>
      </c>
      <c r="M48" s="148"/>
      <c r="N48" s="148"/>
      <c r="O48" s="133"/>
      <c r="P48" s="133"/>
      <c r="Q48" s="212">
        <f>SUM(Q29:Q43)</f>
        <v>0</v>
      </c>
      <c r="R48" s="133"/>
      <c r="S48" s="158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</row>
    <row r="49" spans="1:119" ht="14.25" customHeight="1">
      <c r="A49" s="80"/>
      <c r="B49" s="157"/>
      <c r="C49" s="133"/>
      <c r="D49" s="133"/>
      <c r="E49" s="133"/>
      <c r="F49" s="133"/>
      <c r="G49" s="133"/>
      <c r="H49" s="133"/>
      <c r="I49" s="133"/>
      <c r="J49" s="165"/>
      <c r="K49" s="133"/>
      <c r="L49" s="133"/>
      <c r="M49" s="140"/>
      <c r="N49" s="133"/>
      <c r="O49" s="133"/>
      <c r="P49" s="133"/>
      <c r="Q49" s="145"/>
      <c r="R49" s="133"/>
      <c r="S49" s="158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</row>
    <row r="50" spans="1:119" ht="14.25" customHeight="1">
      <c r="A50" s="80"/>
      <c r="B50" s="157"/>
      <c r="C50" s="133"/>
      <c r="D50" s="133"/>
      <c r="E50" s="133"/>
      <c r="F50" s="133"/>
      <c r="G50" s="133"/>
      <c r="H50" s="133"/>
      <c r="I50" s="133"/>
      <c r="J50" s="165"/>
      <c r="K50" s="133"/>
      <c r="L50" s="133"/>
      <c r="M50" s="140"/>
      <c r="N50" s="133"/>
      <c r="O50" s="133"/>
      <c r="P50" s="133"/>
      <c r="Q50" s="145"/>
      <c r="R50" s="133"/>
      <c r="S50" s="15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</row>
    <row r="51" spans="1:119" ht="14.25" customHeight="1">
      <c r="A51" s="80"/>
      <c r="B51" s="157"/>
      <c r="C51" s="133"/>
      <c r="D51" s="79" t="s">
        <v>237</v>
      </c>
      <c r="E51" s="142"/>
      <c r="F51" s="142"/>
      <c r="G51" s="142"/>
      <c r="H51" s="142"/>
      <c r="I51" s="142"/>
      <c r="J51" s="165"/>
      <c r="K51" s="133"/>
      <c r="L51" s="79" t="s">
        <v>249</v>
      </c>
      <c r="M51" s="140"/>
      <c r="N51" s="133"/>
      <c r="O51" s="133"/>
      <c r="P51" s="133"/>
      <c r="Q51" s="145"/>
      <c r="R51" s="133"/>
      <c r="S51" s="158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</row>
    <row r="52" spans="1:119" ht="14.25" customHeight="1">
      <c r="A52" s="80"/>
      <c r="B52" s="157"/>
      <c r="C52" s="133"/>
      <c r="D52" s="133"/>
      <c r="E52" s="133"/>
      <c r="F52" s="133"/>
      <c r="G52" s="133"/>
      <c r="H52" s="133"/>
      <c r="I52" s="133"/>
      <c r="J52" s="165"/>
      <c r="K52" s="133"/>
      <c r="L52" s="133"/>
      <c r="M52" s="140"/>
      <c r="N52" s="133"/>
      <c r="O52" s="133"/>
      <c r="P52" s="133"/>
      <c r="Q52" s="145"/>
      <c r="R52" s="133"/>
      <c r="S52" s="158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</row>
    <row r="53" spans="1:119" ht="14.25" customHeight="1">
      <c r="A53" s="80"/>
      <c r="B53" s="157"/>
      <c r="C53" s="133"/>
      <c r="D53" s="78" t="str">
        <f>'03_Inv'!C13</f>
        <v>Voorraden</v>
      </c>
      <c r="E53" s="133"/>
      <c r="F53" s="133"/>
      <c r="G53" s="133"/>
      <c r="H53" s="133"/>
      <c r="I53" s="144">
        <f>'03_Inv'!E13/1000</f>
        <v>0</v>
      </c>
      <c r="J53" s="158"/>
      <c r="K53" s="133"/>
      <c r="L53" s="78" t="str">
        <f>'04_Fin'!C14</f>
        <v>Rekening courant bank</v>
      </c>
      <c r="M53" s="133"/>
      <c r="N53" s="133"/>
      <c r="O53" s="133"/>
      <c r="P53" s="133"/>
      <c r="Q53" s="144">
        <f>'04_Fin'!E14/1000</f>
        <v>0</v>
      </c>
      <c r="R53" s="133"/>
      <c r="S53" s="158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</row>
    <row r="54" spans="1:119" ht="14.25" customHeight="1">
      <c r="A54" s="80"/>
      <c r="B54" s="157"/>
      <c r="C54" s="133"/>
      <c r="D54" s="133"/>
      <c r="E54" s="133"/>
      <c r="F54" s="133"/>
      <c r="G54" s="133"/>
      <c r="H54" s="133"/>
      <c r="I54" s="133"/>
      <c r="J54" s="165"/>
      <c r="K54" s="133"/>
      <c r="L54" s="133"/>
      <c r="M54" s="140"/>
      <c r="N54" s="133"/>
      <c r="O54" s="133"/>
      <c r="P54" s="133"/>
      <c r="Q54" s="145"/>
      <c r="R54" s="133"/>
      <c r="S54" s="158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</row>
    <row r="55" spans="1:119" ht="14.25" customHeight="1">
      <c r="A55" s="80"/>
      <c r="B55" s="157"/>
      <c r="C55" s="133"/>
      <c r="D55" s="78" t="str">
        <f>'03_Inv'!C14</f>
        <v>Waarborgsommen</v>
      </c>
      <c r="E55" s="133"/>
      <c r="F55" s="133"/>
      <c r="G55" s="133"/>
      <c r="H55" s="133"/>
      <c r="I55" s="144">
        <f>'03_Inv'!E14/1000</f>
        <v>0</v>
      </c>
      <c r="J55" s="165"/>
      <c r="K55" s="133"/>
      <c r="L55" s="78" t="str">
        <f>'04_Fin'!C15</f>
        <v>Rekening courant bank</v>
      </c>
      <c r="M55" s="140"/>
      <c r="N55" s="133"/>
      <c r="O55" s="133"/>
      <c r="P55" s="133"/>
      <c r="Q55" s="144">
        <f>'04_Fin'!E15/1000</f>
        <v>0</v>
      </c>
      <c r="R55" s="133"/>
      <c r="S55" s="158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</row>
    <row r="56" spans="1:119" ht="14.25" customHeight="1">
      <c r="A56" s="80"/>
      <c r="B56" s="157"/>
      <c r="C56" s="133"/>
      <c r="D56" s="133"/>
      <c r="E56" s="133"/>
      <c r="F56" s="133"/>
      <c r="G56" s="133"/>
      <c r="H56" s="133"/>
      <c r="I56" s="133"/>
      <c r="J56" s="165"/>
      <c r="K56" s="133"/>
      <c r="L56" s="133"/>
      <c r="M56" s="140"/>
      <c r="N56" s="133"/>
      <c r="O56" s="133"/>
      <c r="P56" s="133"/>
      <c r="Q56" s="145"/>
      <c r="R56" s="133"/>
      <c r="S56" s="158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</row>
    <row r="57" spans="1:119" ht="14.25" customHeight="1">
      <c r="A57" s="80"/>
      <c r="B57" s="157"/>
      <c r="C57" s="133"/>
      <c r="D57" s="78" t="str">
        <f>'03_Inv'!C15</f>
        <v>Debiteuren</v>
      </c>
      <c r="E57" s="133"/>
      <c r="F57" s="133"/>
      <c r="G57" s="133"/>
      <c r="H57" s="133"/>
      <c r="I57" s="144">
        <f>'03_Inv'!E15/1000</f>
        <v>0</v>
      </c>
      <c r="J57" s="165"/>
      <c r="K57" s="133"/>
      <c r="L57" s="78" t="str">
        <f>'04_Fin'!C16</f>
        <v>Crediteuren</v>
      </c>
      <c r="M57" s="140"/>
      <c r="N57" s="133"/>
      <c r="O57" s="133"/>
      <c r="P57" s="133"/>
      <c r="Q57" s="144">
        <f>'04_Fin'!E16/1000</f>
        <v>0</v>
      </c>
      <c r="R57" s="133"/>
      <c r="S57" s="158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</row>
    <row r="58" spans="1:119" ht="14.25" customHeight="1">
      <c r="A58" s="80"/>
      <c r="B58" s="157"/>
      <c r="C58" s="133"/>
      <c r="D58" s="78"/>
      <c r="E58" s="133"/>
      <c r="F58" s="133"/>
      <c r="G58" s="133"/>
      <c r="H58" s="133"/>
      <c r="I58" s="151"/>
      <c r="J58" s="165"/>
      <c r="K58" s="133"/>
      <c r="L58" s="78"/>
      <c r="M58" s="140"/>
      <c r="N58" s="133"/>
      <c r="O58" s="133"/>
      <c r="P58" s="133"/>
      <c r="Q58" s="144"/>
      <c r="R58" s="133"/>
      <c r="S58" s="158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</row>
    <row r="59" spans="1:119" ht="14.25" customHeight="1">
      <c r="A59" s="80"/>
      <c r="B59" s="157"/>
      <c r="C59" s="133"/>
      <c r="D59" s="78" t="str">
        <f>'04_Fin'!C17</f>
        <v>Voorfinanciering BTW</v>
      </c>
      <c r="E59" s="133"/>
      <c r="F59" s="133"/>
      <c r="G59" s="133"/>
      <c r="H59" s="133"/>
      <c r="I59" s="144">
        <f>'04_Fin'!E17/1000</f>
        <v>0</v>
      </c>
      <c r="J59" s="165"/>
      <c r="K59" s="133"/>
      <c r="L59" s="78" t="str">
        <f>'04_Fin'!C17</f>
        <v>Voorfinanciering BTW</v>
      </c>
      <c r="M59" s="140"/>
      <c r="N59" s="133"/>
      <c r="O59" s="133"/>
      <c r="P59" s="133"/>
      <c r="Q59" s="144">
        <f>'04_Fin'!E17/1000</f>
        <v>0</v>
      </c>
      <c r="R59" s="133"/>
      <c r="S59" s="158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</row>
    <row r="60" spans="1:119" ht="14.25" customHeight="1">
      <c r="A60" s="80"/>
      <c r="B60" s="157"/>
      <c r="C60" s="133"/>
      <c r="D60" s="133"/>
      <c r="E60" s="133"/>
      <c r="F60" s="133"/>
      <c r="G60" s="133"/>
      <c r="H60" s="133"/>
      <c r="I60" s="133"/>
      <c r="J60" s="165"/>
      <c r="K60" s="133"/>
      <c r="L60" s="133"/>
      <c r="M60" s="140"/>
      <c r="N60" s="133"/>
      <c r="O60" s="133"/>
      <c r="P60" s="133"/>
      <c r="Q60" s="145"/>
      <c r="R60" s="133"/>
      <c r="S60" s="158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</row>
    <row r="61" spans="1:119" ht="14.25" customHeight="1">
      <c r="A61" s="80"/>
      <c r="B61" s="157"/>
      <c r="C61" s="133"/>
      <c r="D61" s="78" t="str">
        <f>'03_Inv'!C16</f>
        <v>Kasgeld</v>
      </c>
      <c r="E61" s="133"/>
      <c r="F61" s="133"/>
      <c r="G61" s="133"/>
      <c r="H61" s="133"/>
      <c r="I61" s="144">
        <f>'03_Inv'!E16/1000</f>
        <v>0</v>
      </c>
      <c r="J61" s="165"/>
      <c r="K61" s="133"/>
      <c r="L61" s="133"/>
      <c r="M61" s="140"/>
      <c r="N61" s="133"/>
      <c r="O61" s="133"/>
      <c r="P61" s="133"/>
      <c r="Q61" s="144">
        <v>0</v>
      </c>
      <c r="R61" s="133"/>
      <c r="S61" s="158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</row>
    <row r="62" spans="1:119" ht="14.25" customHeight="1">
      <c r="A62" s="80"/>
      <c r="B62" s="157"/>
      <c r="C62" s="133"/>
      <c r="D62" s="133"/>
      <c r="E62" s="133"/>
      <c r="F62" s="133"/>
      <c r="G62" s="133"/>
      <c r="H62" s="133"/>
      <c r="I62" s="133"/>
      <c r="J62" s="165"/>
      <c r="K62" s="133"/>
      <c r="L62" s="133"/>
      <c r="M62" s="140"/>
      <c r="N62" s="133"/>
      <c r="O62" s="133"/>
      <c r="P62" s="133"/>
      <c r="Q62" s="145"/>
      <c r="R62" s="133"/>
      <c r="S62" s="158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</row>
    <row r="63" spans="1:119" ht="14.25" customHeight="1">
      <c r="A63" s="80"/>
      <c r="B63" s="157"/>
      <c r="C63" s="133"/>
      <c r="D63" s="95" t="s">
        <v>238</v>
      </c>
      <c r="E63" s="147"/>
      <c r="F63" s="147"/>
      <c r="G63" s="133"/>
      <c r="H63" s="133"/>
      <c r="I63" s="212">
        <f>SUM(I53:I61)</f>
        <v>0</v>
      </c>
      <c r="J63" s="165"/>
      <c r="K63" s="133"/>
      <c r="L63" s="95" t="s">
        <v>250</v>
      </c>
      <c r="M63" s="148"/>
      <c r="N63" s="148"/>
      <c r="O63" s="133"/>
      <c r="P63" s="133"/>
      <c r="Q63" s="212">
        <f>SUM(Q53:Q61)</f>
        <v>0</v>
      </c>
      <c r="R63" s="133"/>
      <c r="S63" s="158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</row>
    <row r="64" spans="1:119" ht="14.25" customHeight="1">
      <c r="A64" s="80"/>
      <c r="B64" s="157"/>
      <c r="C64" s="133"/>
      <c r="D64" s="133"/>
      <c r="E64" s="133"/>
      <c r="F64" s="133"/>
      <c r="G64" s="133"/>
      <c r="H64" s="133"/>
      <c r="I64" s="133"/>
      <c r="J64" s="165"/>
      <c r="K64" s="133"/>
      <c r="L64" s="133"/>
      <c r="M64" s="140"/>
      <c r="N64" s="133"/>
      <c r="O64" s="133"/>
      <c r="P64" s="133"/>
      <c r="Q64" s="145"/>
      <c r="R64" s="133"/>
      <c r="S64" s="158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</row>
    <row r="65" spans="1:119" ht="14.25" customHeight="1">
      <c r="A65" s="80"/>
      <c r="B65" s="157"/>
      <c r="C65" s="133"/>
      <c r="D65" s="133"/>
      <c r="E65" s="133"/>
      <c r="F65" s="133"/>
      <c r="G65" s="133"/>
      <c r="H65" s="133"/>
      <c r="I65" s="133"/>
      <c r="J65" s="165"/>
      <c r="K65" s="133"/>
      <c r="L65" s="133"/>
      <c r="M65" s="140"/>
      <c r="N65" s="133"/>
      <c r="O65" s="133"/>
      <c r="P65" s="133"/>
      <c r="Q65" s="145"/>
      <c r="R65" s="133"/>
      <c r="S65" s="158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</row>
    <row r="66" spans="1:119" ht="14.25" customHeight="1">
      <c r="A66" s="80"/>
      <c r="B66" s="157"/>
      <c r="C66" s="133"/>
      <c r="D66" s="128" t="s">
        <v>239</v>
      </c>
      <c r="E66" s="141"/>
      <c r="F66" s="142"/>
      <c r="G66" s="142"/>
      <c r="H66" s="142"/>
      <c r="I66" s="213">
        <f>I48+I63</f>
        <v>0</v>
      </c>
      <c r="J66" s="165"/>
      <c r="K66" s="133"/>
      <c r="L66" s="128" t="s">
        <v>239</v>
      </c>
      <c r="M66" s="152"/>
      <c r="N66" s="142"/>
      <c r="O66" s="142"/>
      <c r="P66" s="142"/>
      <c r="Q66" s="214">
        <f>Q25+Q48+Q63</f>
        <v>0</v>
      </c>
      <c r="R66" s="133"/>
      <c r="S66" s="158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</row>
    <row r="67" spans="1:119" ht="14.25" customHeight="1" thickBot="1">
      <c r="A67" s="80"/>
      <c r="B67" s="159"/>
      <c r="C67" s="160"/>
      <c r="D67" s="160"/>
      <c r="E67" s="160"/>
      <c r="F67" s="160"/>
      <c r="G67" s="160"/>
      <c r="H67" s="160"/>
      <c r="I67" s="160"/>
      <c r="J67" s="167"/>
      <c r="K67" s="160"/>
      <c r="L67" s="160"/>
      <c r="M67" s="162"/>
      <c r="N67" s="160"/>
      <c r="O67" s="160"/>
      <c r="P67" s="160"/>
      <c r="Q67" s="163"/>
      <c r="R67" s="160"/>
      <c r="S67" s="164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</row>
    <row r="68" spans="1:119" ht="14.25" customHeight="1">
      <c r="A68" s="80"/>
      <c r="B68" s="80"/>
      <c r="C68" s="80"/>
      <c r="D68" s="80"/>
      <c r="E68" s="80"/>
      <c r="F68" s="80"/>
      <c r="G68" s="80"/>
      <c r="H68" s="80"/>
      <c r="I68" s="80"/>
      <c r="J68" s="130"/>
      <c r="K68" s="80"/>
      <c r="L68" s="80"/>
      <c r="M68" s="131"/>
      <c r="N68" s="80"/>
      <c r="O68" s="80"/>
      <c r="P68" s="80"/>
      <c r="Q68" s="13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</row>
    <row r="69" spans="1:119" ht="14.25" customHeight="1">
      <c r="A69" s="80"/>
      <c r="B69" s="80"/>
      <c r="C69" s="80"/>
      <c r="D69" s="80"/>
      <c r="E69" s="80"/>
      <c r="F69" s="80"/>
      <c r="G69" s="80"/>
      <c r="H69" s="80"/>
      <c r="I69" s="80"/>
      <c r="J69" s="130"/>
      <c r="K69" s="80"/>
      <c r="L69" s="80"/>
      <c r="M69" s="131"/>
      <c r="N69" s="80"/>
      <c r="O69" s="80"/>
      <c r="P69" s="80"/>
      <c r="Q69" s="13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</row>
    <row r="70" spans="1:119" ht="14.25" customHeight="1">
      <c r="A70" s="80"/>
      <c r="B70" s="80"/>
      <c r="C70" s="80"/>
      <c r="D70" s="80"/>
      <c r="E70" s="80"/>
      <c r="F70" s="80"/>
      <c r="G70" s="80"/>
      <c r="H70" s="80"/>
      <c r="I70" s="80"/>
      <c r="J70" s="130"/>
      <c r="K70" s="80"/>
      <c r="L70" s="80"/>
      <c r="M70" s="131"/>
      <c r="N70" s="80"/>
      <c r="O70" s="80"/>
      <c r="P70" s="80"/>
      <c r="Q70" s="13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</row>
    <row r="71" spans="1:119" ht="14.25" customHeight="1">
      <c r="A71" s="80"/>
      <c r="B71" s="80"/>
      <c r="C71" s="80"/>
      <c r="D71" s="80"/>
      <c r="E71" s="80"/>
      <c r="F71" s="80"/>
      <c r="G71" s="80"/>
      <c r="H71" s="80"/>
      <c r="I71" s="80"/>
      <c r="J71" s="130"/>
      <c r="K71" s="80"/>
      <c r="L71" s="80"/>
      <c r="M71" s="131"/>
      <c r="N71" s="80"/>
      <c r="O71" s="80"/>
      <c r="P71" s="80"/>
      <c r="Q71" s="13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</row>
    <row r="72" spans="1:119" ht="14.25" customHeight="1">
      <c r="A72" s="80"/>
      <c r="B72" s="80"/>
      <c r="C72" s="80"/>
      <c r="D72" s="80"/>
      <c r="E72" s="80"/>
      <c r="F72" s="80"/>
      <c r="G72" s="80"/>
      <c r="H72" s="80"/>
      <c r="I72" s="80"/>
      <c r="J72" s="130"/>
      <c r="K72" s="80"/>
      <c r="L72" s="80"/>
      <c r="M72" s="131"/>
      <c r="N72" s="80"/>
      <c r="O72" s="80"/>
      <c r="P72" s="80"/>
      <c r="Q72" s="13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</row>
    <row r="73" spans="1:119" ht="14.2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</row>
    <row r="74" spans="1:119" ht="14.25" customHeight="1">
      <c r="A74" s="80"/>
      <c r="B74" s="80"/>
      <c r="C74" s="80"/>
      <c r="D74" s="80"/>
      <c r="E74" s="80"/>
      <c r="F74" s="80"/>
      <c r="G74" s="80"/>
      <c r="H74" s="80"/>
      <c r="I74" s="80"/>
      <c r="J74" s="130"/>
      <c r="K74" s="80"/>
      <c r="L74" s="80"/>
      <c r="M74" s="131"/>
      <c r="N74" s="80"/>
      <c r="O74" s="80"/>
      <c r="P74" s="80"/>
      <c r="Q74" s="13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</row>
    <row r="75" spans="1:119" ht="14.2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</row>
    <row r="76" spans="1:119" ht="14.2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</row>
    <row r="77" spans="1:119" ht="14.2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</row>
    <row r="78" spans="1:119" ht="14.2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</row>
    <row r="79" spans="1:119" ht="14.2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</row>
    <row r="80" spans="1:119" ht="14.2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</row>
    <row r="81" spans="1:119" ht="14.2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</row>
    <row r="82" spans="1:119" ht="14.2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</row>
    <row r="83" spans="1:119" ht="14.2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</row>
    <row r="84" spans="1:119" ht="14.2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</row>
    <row r="85" spans="1:119" ht="14.2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</row>
    <row r="86" spans="1:119" ht="14.2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</row>
    <row r="87" spans="1:119" ht="14.2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</row>
    <row r="88" spans="1:119" ht="14.2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</row>
    <row r="89" spans="1:119" ht="14.2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</row>
    <row r="90" spans="1:119" ht="14.2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</row>
    <row r="91" spans="1:119" ht="14.2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</row>
    <row r="92" spans="1:119" ht="14.2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</row>
    <row r="93" spans="1:119" ht="14.2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</row>
    <row r="94" spans="1:119" ht="14.2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</row>
    <row r="95" spans="1:119" ht="14.2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</row>
    <row r="96" spans="1:119" ht="14.2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</row>
    <row r="97" spans="1:119" ht="14.2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</row>
    <row r="98" spans="1:119" ht="14.2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</row>
    <row r="99" spans="1:119" ht="14.2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</row>
    <row r="100" spans="1:119" ht="14.2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</row>
    <row r="101" spans="1:119" ht="14.2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</row>
    <row r="102" spans="1:119" ht="14.2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</row>
    <row r="103" spans="1:119" ht="14.2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</row>
    <row r="104" spans="1:119" ht="14.2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</row>
    <row r="105" spans="1:119" ht="14.2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</row>
    <row r="106" spans="1:119" ht="14.2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</row>
    <row r="107" spans="1:119" ht="14.2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</row>
    <row r="108" spans="1:119" ht="14.2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</row>
    <row r="109" spans="1:119" ht="14.2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</row>
    <row r="110" spans="1:119" ht="14.2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</row>
    <row r="111" spans="1:119" ht="14.2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</row>
    <row r="112" spans="1:119" ht="14.2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</row>
    <row r="113" spans="1:119" ht="14.2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</row>
    <row r="114" spans="1:119" ht="14.2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</row>
    <row r="115" spans="1:119" ht="14.2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</row>
    <row r="116" spans="1:119" ht="14.2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</row>
    <row r="117" spans="1:119" ht="14.2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</row>
    <row r="118" spans="1:119" ht="14.2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</row>
    <row r="119" spans="1:119" ht="14.2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</row>
    <row r="120" spans="1:119" ht="14.2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</row>
    <row r="121" spans="1:119" ht="14.2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</row>
    <row r="122" spans="1:119" ht="14.2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</row>
    <row r="123" spans="1:119" ht="14.2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</row>
    <row r="124" spans="1:119" ht="14.2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</row>
    <row r="125" spans="1:119" ht="14.2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</row>
    <row r="126" spans="1:119" ht="14.2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</row>
    <row r="127" spans="1:119" ht="14.2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</row>
    <row r="128" spans="1:119" ht="14.2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</row>
    <row r="129" spans="1:119" ht="14.2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</row>
    <row r="130" spans="1:119" ht="14.2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</row>
    <row r="131" spans="1:119" ht="14.2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</row>
    <row r="132" spans="1:119" ht="14.2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</row>
    <row r="133" spans="1:119" ht="14.2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</row>
    <row r="134" spans="1:119" ht="14.2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</row>
    <row r="135" spans="1:119" ht="14.2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</row>
    <row r="136" spans="1:119" ht="14.2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</row>
    <row r="137" spans="1:119" ht="14.2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</row>
    <row r="138" spans="1:119" ht="14.2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</row>
    <row r="139" spans="1:119" ht="14.2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</row>
    <row r="140" spans="1:119" ht="14.2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</row>
    <row r="141" spans="1:119" ht="14.2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</row>
    <row r="142" spans="1:119" ht="14.2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</row>
    <row r="143" spans="1:119" ht="14.2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</row>
    <row r="144" spans="1:119" ht="14.2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</row>
    <row r="145" spans="1:119" ht="14.2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</row>
    <row r="146" spans="1:119" ht="14.2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</row>
    <row r="147" spans="1:119" ht="14.2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</row>
    <row r="148" spans="1:119" ht="14.2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</row>
    <row r="149" spans="1:119" ht="14.2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</row>
    <row r="150" spans="1:119" ht="14.2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</row>
    <row r="151" spans="1:119" ht="14.2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</row>
    <row r="152" spans="1:119" ht="14.2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</row>
    <row r="153" spans="1:119" ht="14.2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</row>
    <row r="154" spans="1:119" ht="14.2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</row>
    <row r="155" spans="1:119" ht="14.2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</row>
    <row r="156" spans="1:119" ht="14.2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</row>
    <row r="157" spans="1:119" ht="14.2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  <c r="DI157" s="80"/>
      <c r="DJ157" s="80"/>
      <c r="DK157" s="80"/>
      <c r="DL157" s="80"/>
      <c r="DM157" s="80"/>
      <c r="DN157" s="80"/>
      <c r="DO157" s="80"/>
    </row>
    <row r="158" spans="1:119" ht="14.2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</row>
    <row r="159" spans="1:119" ht="14.2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</row>
    <row r="160" spans="1:119" ht="14.2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</row>
    <row r="161" spans="1:119" ht="14.2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/>
      <c r="DM161" s="80"/>
      <c r="DN161" s="80"/>
      <c r="DO161" s="80"/>
    </row>
    <row r="162" spans="1:119" ht="14.2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</row>
    <row r="163" spans="1:119" ht="14.2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</row>
    <row r="164" spans="1:119" ht="14.2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0"/>
      <c r="DH164" s="80"/>
      <c r="DI164" s="80"/>
      <c r="DJ164" s="80"/>
      <c r="DK164" s="80"/>
      <c r="DL164" s="80"/>
      <c r="DM164" s="80"/>
      <c r="DN164" s="80"/>
      <c r="DO164" s="80"/>
    </row>
    <row r="165" spans="1:119" ht="14.2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</row>
    <row r="166" spans="1:119" ht="14.2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80"/>
      <c r="DM166" s="80"/>
      <c r="DN166" s="80"/>
      <c r="DO166" s="80"/>
    </row>
    <row r="167" spans="1:119" ht="14.2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80"/>
    </row>
    <row r="168" spans="1:119" ht="14.2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80"/>
      <c r="DM168" s="80"/>
      <c r="DN168" s="80"/>
      <c r="DO168" s="80"/>
    </row>
    <row r="169" spans="1:119" ht="14.2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</row>
    <row r="170" spans="1:119" ht="14.2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</row>
    <row r="171" spans="1:119" ht="14.2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</row>
    <row r="172" spans="1:119" ht="14.2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</row>
    <row r="173" spans="1:119" ht="14.2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0"/>
      <c r="DH173" s="80"/>
      <c r="DI173" s="80"/>
      <c r="DJ173" s="80"/>
      <c r="DK173" s="80"/>
      <c r="DL173" s="80"/>
      <c r="DM173" s="80"/>
      <c r="DN173" s="80"/>
      <c r="DO173" s="80"/>
    </row>
    <row r="174" spans="1:119" ht="14.2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</row>
    <row r="175" spans="1:119" ht="14.2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0"/>
      <c r="DH175" s="80"/>
      <c r="DI175" s="80"/>
      <c r="DJ175" s="80"/>
      <c r="DK175" s="80"/>
      <c r="DL175" s="80"/>
      <c r="DM175" s="80"/>
      <c r="DN175" s="80"/>
      <c r="DO175" s="80"/>
    </row>
    <row r="176" spans="1:119" ht="14.2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  <c r="DK176" s="80"/>
      <c r="DL176" s="80"/>
      <c r="DM176" s="80"/>
      <c r="DN176" s="80"/>
      <c r="DO176" s="80"/>
    </row>
    <row r="177" spans="1:119" ht="14.2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  <c r="DI177" s="80"/>
      <c r="DJ177" s="80"/>
      <c r="DK177" s="80"/>
      <c r="DL177" s="80"/>
      <c r="DM177" s="80"/>
      <c r="DN177" s="80"/>
      <c r="DO177" s="80"/>
    </row>
    <row r="178" spans="1:119" ht="14.2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  <c r="DK178" s="80"/>
      <c r="DL178" s="80"/>
      <c r="DM178" s="80"/>
      <c r="DN178" s="80"/>
      <c r="DO178" s="80"/>
    </row>
    <row r="179" spans="1:119" ht="14.2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  <c r="DK179" s="80"/>
      <c r="DL179" s="80"/>
      <c r="DM179" s="80"/>
      <c r="DN179" s="80"/>
      <c r="DO179" s="80"/>
    </row>
    <row r="180" spans="1:119" ht="14.2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</row>
    <row r="181" spans="1:119" ht="14.2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</row>
    <row r="182" spans="1:119" ht="14.2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</row>
    <row r="183" spans="1:119" ht="14.2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  <c r="DI183" s="80"/>
      <c r="DJ183" s="80"/>
      <c r="DK183" s="80"/>
      <c r="DL183" s="80"/>
      <c r="DM183" s="80"/>
      <c r="DN183" s="80"/>
      <c r="DO183" s="80"/>
    </row>
    <row r="184" spans="1:119" ht="14.2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</row>
    <row r="185" spans="1:119" ht="14.2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  <c r="DI185" s="80"/>
      <c r="DJ185" s="80"/>
      <c r="DK185" s="80"/>
      <c r="DL185" s="80"/>
      <c r="DM185" s="80"/>
      <c r="DN185" s="80"/>
      <c r="DO185" s="80"/>
    </row>
    <row r="186" spans="1:119" ht="14.2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</row>
    <row r="187" spans="1:119" ht="14.2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  <c r="DO187" s="80"/>
    </row>
    <row r="188" spans="1:119" ht="14.2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</row>
    <row r="189" spans="1:119" ht="14.2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  <c r="DM189" s="80"/>
      <c r="DN189" s="80"/>
      <c r="DO189" s="80"/>
    </row>
    <row r="190" spans="1:119" ht="14.2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</row>
    <row r="191" spans="1:119" ht="14.2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</row>
    <row r="192" spans="1:119" ht="14.2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</row>
    <row r="193" spans="1:119" ht="14.2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</row>
    <row r="194" spans="1:119" ht="14.2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</row>
    <row r="195" spans="1:119" ht="14.2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</row>
    <row r="196" spans="1:119" ht="14.2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</row>
    <row r="197" spans="1:119" ht="14.2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</row>
    <row r="198" spans="1:119" ht="14.2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</row>
    <row r="199" spans="1:119" ht="14.2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</row>
    <row r="200" spans="1:119" ht="14.2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</row>
    <row r="201" spans="1:119" ht="14.2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</row>
    <row r="202" spans="1:119" ht="14.2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</row>
    <row r="203" spans="1:119" ht="14.2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</row>
    <row r="204" spans="1:119" ht="14.2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</row>
    <row r="205" spans="1:119" ht="14.2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  <c r="DM205" s="80"/>
      <c r="DN205" s="80"/>
      <c r="DO205" s="80"/>
    </row>
    <row r="206" spans="1:119" ht="14.2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</row>
    <row r="207" spans="1:119" ht="14.2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  <c r="DM207" s="80"/>
      <c r="DN207" s="80"/>
      <c r="DO207" s="80"/>
    </row>
    <row r="208" spans="1:119" ht="14.2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</row>
    <row r="209" spans="1:119" ht="14.2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</row>
    <row r="210" spans="1:119" ht="14.2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</row>
    <row r="211" spans="1:119" ht="14.2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  <c r="DM211" s="80"/>
      <c r="DN211" s="80"/>
      <c r="DO211" s="80"/>
    </row>
    <row r="212" spans="1:119" ht="14.2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</row>
    <row r="213" spans="1:119" ht="14.2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</row>
    <row r="214" spans="1:119" ht="14.2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</row>
    <row r="215" spans="1:119" ht="14.2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</row>
    <row r="216" spans="1:119" ht="14.2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</row>
    <row r="217" spans="1:119" ht="14.2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</row>
    <row r="218" spans="1:119" ht="14.2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  <c r="DM218" s="80"/>
      <c r="DN218" s="80"/>
      <c r="DO218" s="80"/>
    </row>
    <row r="219" spans="1:119" ht="14.2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</row>
    <row r="220" spans="1:119" ht="14.2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  <c r="DK220" s="80"/>
      <c r="DL220" s="80"/>
      <c r="DM220" s="80"/>
      <c r="DN220" s="80"/>
      <c r="DO220" s="80"/>
    </row>
    <row r="221" spans="1:119" ht="14.2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  <c r="DK221" s="80"/>
      <c r="DL221" s="80"/>
      <c r="DM221" s="80"/>
      <c r="DN221" s="80"/>
      <c r="DO221" s="80"/>
    </row>
    <row r="222" spans="1:119" ht="14.2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  <c r="DI222" s="80"/>
      <c r="DJ222" s="80"/>
      <c r="DK222" s="80"/>
      <c r="DL222" s="80"/>
      <c r="DM222" s="80"/>
      <c r="DN222" s="80"/>
      <c r="DO222" s="80"/>
    </row>
    <row r="223" spans="1:119" ht="14.2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  <c r="DM223" s="80"/>
      <c r="DN223" s="80"/>
      <c r="DO223" s="80"/>
    </row>
    <row r="224" spans="1:119" ht="14.2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  <c r="DM224" s="80"/>
      <c r="DN224" s="80"/>
      <c r="DO224" s="80"/>
    </row>
    <row r="225" spans="1:119" ht="14.2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  <c r="DM225" s="80"/>
      <c r="DN225" s="80"/>
      <c r="DO225" s="80"/>
    </row>
    <row r="226" spans="1:119" ht="14.2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  <c r="DM226" s="80"/>
      <c r="DN226" s="80"/>
      <c r="DO226" s="80"/>
    </row>
    <row r="227" spans="1:119" ht="14.2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  <c r="DI227" s="80"/>
      <c r="DJ227" s="80"/>
      <c r="DK227" s="80"/>
      <c r="DL227" s="80"/>
      <c r="DM227" s="80"/>
      <c r="DN227" s="80"/>
      <c r="DO227" s="80"/>
    </row>
    <row r="228" spans="1:119" ht="14.2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</row>
    <row r="229" spans="1:119" ht="14.2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</row>
    <row r="230" spans="1:119" ht="14.2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</row>
    <row r="231" spans="1:119" ht="14.2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</row>
    <row r="232" spans="1:119" ht="14.2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  <c r="DM232" s="80"/>
      <c r="DN232" s="80"/>
      <c r="DO232" s="80"/>
    </row>
    <row r="233" spans="1:119" ht="14.2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</row>
    <row r="234" spans="1:119" ht="14.2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</row>
    <row r="235" spans="1:119" ht="14.2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  <c r="DM235" s="80"/>
      <c r="DN235" s="80"/>
      <c r="DO235" s="80"/>
    </row>
    <row r="236" spans="1:119" ht="14.2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  <c r="DM236" s="80"/>
      <c r="DN236" s="80"/>
      <c r="DO236" s="80"/>
    </row>
    <row r="237" spans="1:119" ht="14.2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  <c r="DK237" s="80"/>
      <c r="DL237" s="80"/>
      <c r="DM237" s="80"/>
      <c r="DN237" s="80"/>
      <c r="DO237" s="80"/>
    </row>
    <row r="238" spans="1:119" ht="14.2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  <c r="DK238" s="80"/>
      <c r="DL238" s="80"/>
      <c r="DM238" s="80"/>
      <c r="DN238" s="80"/>
      <c r="DO238" s="80"/>
    </row>
    <row r="239" spans="1:119" ht="14.2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  <c r="DJ239" s="80"/>
      <c r="DK239" s="80"/>
      <c r="DL239" s="80"/>
      <c r="DM239" s="80"/>
      <c r="DN239" s="80"/>
      <c r="DO239" s="80"/>
    </row>
    <row r="240" spans="1:119" ht="14.2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</row>
    <row r="241" spans="1:119" ht="14.2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  <c r="DK241" s="80"/>
      <c r="DL241" s="80"/>
      <c r="DM241" s="80"/>
      <c r="DN241" s="80"/>
      <c r="DO241" s="80"/>
    </row>
    <row r="242" spans="1:119" ht="14.2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</row>
    <row r="243" spans="1:119" ht="14.2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</row>
    <row r="244" spans="1:119" ht="14.2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</row>
    <row r="245" spans="1:119" ht="14.2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</row>
    <row r="246" spans="1:119" ht="14.2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</row>
    <row r="247" spans="1:119" ht="14.2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</row>
    <row r="248" spans="1:119" ht="14.2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</row>
    <row r="249" spans="1:119" ht="14.2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</row>
    <row r="250" spans="1:119" ht="14.2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</row>
    <row r="251" spans="1:119" ht="14.2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</row>
    <row r="252" spans="1:119" ht="14.2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</row>
    <row r="253" spans="1:119" ht="14.2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  <c r="DK253" s="80"/>
      <c r="DL253" s="80"/>
      <c r="DM253" s="80"/>
      <c r="DN253" s="80"/>
      <c r="DO253" s="80"/>
    </row>
    <row r="254" spans="1:119" ht="14.2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  <c r="DJ254" s="80"/>
      <c r="DK254" s="80"/>
      <c r="DL254" s="80"/>
      <c r="DM254" s="80"/>
      <c r="DN254" s="80"/>
      <c r="DO254" s="80"/>
    </row>
    <row r="255" spans="1:119" ht="14.2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  <c r="DM255" s="80"/>
      <c r="DN255" s="80"/>
      <c r="DO255" s="80"/>
    </row>
    <row r="256" spans="1:119" ht="14.2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</row>
    <row r="257" spans="1:119" ht="14.2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  <c r="DM257" s="80"/>
      <c r="DN257" s="80"/>
      <c r="DO257" s="80"/>
    </row>
    <row r="258" spans="1:119" ht="14.2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  <c r="DI258" s="80"/>
      <c r="DJ258" s="80"/>
      <c r="DK258" s="80"/>
      <c r="DL258" s="80"/>
      <c r="DM258" s="80"/>
      <c r="DN258" s="80"/>
      <c r="DO258" s="80"/>
    </row>
    <row r="259" spans="1:119" ht="14.2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  <c r="DJ259" s="80"/>
      <c r="DK259" s="80"/>
      <c r="DL259" s="80"/>
      <c r="DM259" s="80"/>
      <c r="DN259" s="80"/>
      <c r="DO259" s="80"/>
    </row>
    <row r="260" spans="1:119" ht="14.2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/>
      <c r="DL260" s="80"/>
      <c r="DM260" s="80"/>
      <c r="DN260" s="80"/>
      <c r="DO260" s="80"/>
    </row>
    <row r="261" spans="1:119" ht="14.2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</row>
    <row r="262" spans="1:119" ht="14.2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  <c r="DJ262" s="80"/>
      <c r="DK262" s="80"/>
      <c r="DL262" s="80"/>
      <c r="DM262" s="80"/>
      <c r="DN262" s="80"/>
      <c r="DO262" s="80"/>
    </row>
    <row r="263" spans="1:119" ht="14.2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  <c r="DJ263" s="80"/>
      <c r="DK263" s="80"/>
      <c r="DL263" s="80"/>
      <c r="DM263" s="80"/>
      <c r="DN263" s="80"/>
      <c r="DO263" s="80"/>
    </row>
    <row r="264" spans="1:119" ht="14.2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  <c r="DJ264" s="80"/>
      <c r="DK264" s="80"/>
      <c r="DL264" s="80"/>
      <c r="DM264" s="80"/>
      <c r="DN264" s="80"/>
      <c r="DO264" s="80"/>
    </row>
    <row r="265" spans="1:119" ht="14.2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  <c r="DK265" s="80"/>
      <c r="DL265" s="80"/>
      <c r="DM265" s="80"/>
      <c r="DN265" s="80"/>
      <c r="DO265" s="80"/>
    </row>
    <row r="266" spans="1:119" ht="14.2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  <c r="DK266" s="80"/>
      <c r="DL266" s="80"/>
      <c r="DM266" s="80"/>
      <c r="DN266" s="80"/>
      <c r="DO266" s="80"/>
    </row>
    <row r="267" spans="1:119" ht="14.2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  <c r="DK267" s="80"/>
      <c r="DL267" s="80"/>
      <c r="DM267" s="80"/>
      <c r="DN267" s="80"/>
      <c r="DO267" s="80"/>
    </row>
    <row r="268" spans="1:119" ht="14.2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  <c r="DM268" s="80"/>
      <c r="DN268" s="80"/>
      <c r="DO268" s="80"/>
    </row>
    <row r="269" spans="1:119" ht="14.2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  <c r="DK269" s="80"/>
      <c r="DL269" s="80"/>
      <c r="DM269" s="80"/>
      <c r="DN269" s="80"/>
      <c r="DO269" s="80"/>
    </row>
    <row r="270" spans="1:119" ht="14.2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  <c r="DK270" s="80"/>
      <c r="DL270" s="80"/>
      <c r="DM270" s="80"/>
      <c r="DN270" s="80"/>
      <c r="DO270" s="80"/>
    </row>
    <row r="271" spans="1:119" ht="14.2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  <c r="DM271" s="80"/>
      <c r="DN271" s="80"/>
      <c r="DO271" s="80"/>
    </row>
    <row r="272" spans="1:119" ht="14.2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  <c r="DM272" s="80"/>
      <c r="DN272" s="80"/>
      <c r="DO272" s="80"/>
    </row>
    <row r="273" spans="1:119" ht="14.2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</row>
    <row r="274" spans="1:119" ht="14.2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</row>
    <row r="275" spans="1:119" ht="14.2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</row>
    <row r="276" spans="1:119" ht="14.2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</row>
    <row r="277" spans="1:119" ht="14.2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80"/>
      <c r="DN277" s="80"/>
      <c r="DO277" s="80"/>
    </row>
    <row r="278" spans="1:119" ht="14.2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</row>
    <row r="279" spans="1:119" ht="14.2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  <c r="DK279" s="80"/>
      <c r="DL279" s="80"/>
      <c r="DM279" s="80"/>
      <c r="DN279" s="80"/>
      <c r="DO279" s="80"/>
    </row>
    <row r="280" spans="1:119" ht="14.2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  <c r="DK280" s="80"/>
      <c r="DL280" s="80"/>
      <c r="DM280" s="80"/>
      <c r="DN280" s="80"/>
      <c r="DO280" s="80"/>
    </row>
    <row r="281" spans="1:119" ht="14.2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  <c r="DK281" s="80"/>
      <c r="DL281" s="80"/>
      <c r="DM281" s="80"/>
      <c r="DN281" s="80"/>
      <c r="DO281" s="80"/>
    </row>
    <row r="282" spans="1:119" ht="14.2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  <c r="DI282" s="80"/>
      <c r="DJ282" s="80"/>
      <c r="DK282" s="80"/>
      <c r="DL282" s="80"/>
      <c r="DM282" s="80"/>
      <c r="DN282" s="80"/>
      <c r="DO282" s="80"/>
    </row>
    <row r="283" spans="1:119" ht="14.2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  <c r="DM283" s="80"/>
      <c r="DN283" s="80"/>
      <c r="DO283" s="80"/>
    </row>
    <row r="284" spans="1:119" ht="14.2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  <c r="DM284" s="80"/>
      <c r="DN284" s="80"/>
      <c r="DO284" s="80"/>
    </row>
    <row r="285" spans="1:119" ht="14.2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</row>
    <row r="286" spans="1:119" ht="14.2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</row>
    <row r="287" spans="1:119" ht="14.2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  <c r="DK287" s="80"/>
      <c r="DL287" s="80"/>
      <c r="DM287" s="80"/>
      <c r="DN287" s="80"/>
      <c r="DO287" s="80"/>
    </row>
    <row r="288" spans="1:119" ht="14.2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  <c r="DM288" s="80"/>
      <c r="DN288" s="80"/>
      <c r="DO288" s="80"/>
    </row>
    <row r="289" spans="1:119" ht="14.2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  <c r="DI289" s="80"/>
      <c r="DJ289" s="80"/>
      <c r="DK289" s="80"/>
      <c r="DL289" s="80"/>
      <c r="DM289" s="80"/>
      <c r="DN289" s="80"/>
      <c r="DO289" s="80"/>
    </row>
    <row r="290" spans="1:119" ht="14.2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  <c r="DI290" s="80"/>
      <c r="DJ290" s="80"/>
      <c r="DK290" s="80"/>
      <c r="DL290" s="80"/>
      <c r="DM290" s="80"/>
      <c r="DN290" s="80"/>
      <c r="DO290" s="80"/>
    </row>
    <row r="291" spans="1:119" ht="14.2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  <c r="DI291" s="80"/>
      <c r="DJ291" s="80"/>
      <c r="DK291" s="80"/>
      <c r="DL291" s="80"/>
      <c r="DM291" s="80"/>
      <c r="DN291" s="80"/>
      <c r="DO291" s="80"/>
    </row>
    <row r="292" spans="1:119" ht="14.2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  <c r="DM292" s="80"/>
      <c r="DN292" s="80"/>
      <c r="DO292" s="80"/>
    </row>
    <row r="293" spans="1:119" ht="14.2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</row>
    <row r="294" spans="1:119" ht="14.2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</row>
    <row r="295" spans="1:119" ht="14.2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</row>
    <row r="296" spans="1:119" ht="14.2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</row>
  </sheetData>
  <sheetProtection password="82C9" sheet="1" objects="1" scenarios="1" selectLockedCells="1"/>
  <mergeCells count="3">
    <mergeCell ref="J5:K5"/>
    <mergeCell ref="I2:L2"/>
    <mergeCell ref="O33:P33"/>
  </mergeCells>
  <phoneticPr fontId="2" type="noConversion"/>
  <printOptions horizontalCentered="1" verticalCentered="1"/>
  <pageMargins left="0" right="0" top="0" bottom="0" header="0" footer="0"/>
  <pageSetup paperSize="9" scale="50" orientation="landscape" blackAndWhite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8"/>
    <pageSetUpPr autoPageBreaks="0"/>
  </sheetPr>
  <dimension ref="A1:W30"/>
  <sheetViews>
    <sheetView showGridLines="0" showZeros="0" workbookViewId="0">
      <selection activeCell="F7" sqref="F7:Q7"/>
    </sheetView>
  </sheetViews>
  <sheetFormatPr baseColWidth="10" defaultColWidth="9.1640625" defaultRowHeight="13.5" customHeight="1"/>
  <cols>
    <col min="1" max="1" width="2.6640625" style="40" customWidth="1"/>
    <col min="2" max="2" width="2.5" style="33" customWidth="1"/>
    <col min="3" max="4" width="22.6640625" style="33" customWidth="1"/>
    <col min="5" max="5" width="3.6640625" style="33" customWidth="1"/>
    <col min="6" max="6" width="14.6640625" style="33" customWidth="1"/>
    <col min="7" max="7" width="1.6640625" style="33" customWidth="1"/>
    <col min="8" max="8" width="4.6640625" style="33" customWidth="1"/>
    <col min="9" max="9" width="2.6640625" style="33" customWidth="1"/>
    <col min="10" max="10" width="14.6640625" style="33" customWidth="1"/>
    <col min="11" max="11" width="2.6640625" style="33" customWidth="1"/>
    <col min="12" max="12" width="5.6640625" style="33" customWidth="1"/>
    <col min="13" max="13" width="3.6640625" style="33" customWidth="1"/>
    <col min="14" max="14" width="14.6640625" style="33" customWidth="1"/>
    <col min="15" max="15" width="1.6640625" style="33" customWidth="1"/>
    <col min="16" max="16" width="5.6640625" style="33" customWidth="1"/>
    <col min="17" max="17" width="1.6640625" style="33" customWidth="1"/>
    <col min="18" max="18" width="2.5" style="33" customWidth="1"/>
    <col min="19" max="19" width="1.5" style="40" customWidth="1"/>
    <col min="20" max="20" width="6.6640625" style="40" customWidth="1"/>
    <col min="21" max="23" width="9.1640625" style="40"/>
    <col min="24" max="16384" width="9.1640625" style="33"/>
  </cols>
  <sheetData>
    <row r="1" spans="1:20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3.5" customHeight="1">
      <c r="A2" s="30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73"/>
      <c r="S2" s="30"/>
      <c r="T2" s="30"/>
    </row>
    <row r="3" spans="1:20" ht="13.5" customHeight="1">
      <c r="A3" s="30"/>
      <c r="B3" s="54"/>
      <c r="C3" s="10" t="s">
        <v>79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55"/>
      <c r="S3" s="30"/>
      <c r="T3" s="30"/>
    </row>
    <row r="4" spans="1:20" ht="13.5" customHeight="1">
      <c r="A4" s="30"/>
      <c r="B4" s="5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5"/>
      <c r="S4" s="30"/>
      <c r="T4" s="30"/>
    </row>
    <row r="5" spans="1:20" ht="13.5" customHeight="1">
      <c r="A5" s="30"/>
      <c r="B5" s="54"/>
      <c r="C5" s="11" t="s">
        <v>28</v>
      </c>
      <c r="D5" s="11"/>
      <c r="E5" s="12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55"/>
      <c r="S5" s="30"/>
      <c r="T5" s="30"/>
    </row>
    <row r="6" spans="1:20" ht="13.5" customHeight="1">
      <c r="A6" s="30"/>
      <c r="B6" s="54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55"/>
      <c r="S6" s="30"/>
      <c r="T6" s="30"/>
    </row>
    <row r="7" spans="1:20" ht="13.5" customHeight="1">
      <c r="A7" s="30"/>
      <c r="B7" s="54"/>
      <c r="C7" s="11" t="s">
        <v>29</v>
      </c>
      <c r="D7" s="11"/>
      <c r="E7" s="12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55"/>
      <c r="S7" s="30"/>
      <c r="T7" s="30"/>
    </row>
    <row r="8" spans="1:20" ht="13.5" customHeight="1">
      <c r="A8" s="30"/>
      <c r="B8" s="54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55"/>
      <c r="S8" s="30"/>
      <c r="T8" s="30"/>
    </row>
    <row r="9" spans="1:20" ht="13.5" customHeight="1">
      <c r="A9" s="30"/>
      <c r="B9" s="54"/>
      <c r="C9" s="11" t="s">
        <v>30</v>
      </c>
      <c r="D9" s="11"/>
      <c r="E9" s="12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55"/>
      <c r="S9" s="30"/>
      <c r="T9" s="30"/>
    </row>
    <row r="10" spans="1:20" ht="13.5" customHeight="1">
      <c r="A10" s="30"/>
      <c r="B10" s="5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55"/>
      <c r="S10" s="30"/>
      <c r="T10" s="30"/>
    </row>
    <row r="11" spans="1:20" ht="13.5" customHeight="1">
      <c r="A11" s="30"/>
      <c r="B11" s="54"/>
      <c r="C11" s="11" t="s">
        <v>31</v>
      </c>
      <c r="D11" s="11"/>
      <c r="E11" s="12"/>
      <c r="F11" s="12" t="s">
        <v>39</v>
      </c>
      <c r="G11" s="215"/>
      <c r="H11" s="215"/>
      <c r="I11" s="12"/>
      <c r="J11" s="11" t="s">
        <v>4</v>
      </c>
      <c r="K11" s="12"/>
      <c r="L11" s="12"/>
      <c r="M11" s="12"/>
      <c r="N11" s="12"/>
      <c r="O11" s="12"/>
      <c r="P11" s="215"/>
      <c r="Q11" s="215"/>
      <c r="R11" s="55"/>
      <c r="S11" s="30"/>
      <c r="T11" s="30"/>
    </row>
    <row r="12" spans="1:20" ht="13.5" customHeight="1">
      <c r="A12" s="30"/>
      <c r="B12" s="5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55"/>
      <c r="S12" s="30"/>
      <c r="T12" s="30"/>
    </row>
    <row r="13" spans="1:20" ht="13.5" customHeight="1">
      <c r="A13" s="30"/>
      <c r="B13" s="54"/>
      <c r="C13" s="11" t="s">
        <v>31</v>
      </c>
      <c r="D13" s="11"/>
      <c r="E13" s="12"/>
      <c r="F13" s="12" t="s">
        <v>39</v>
      </c>
      <c r="G13" s="215"/>
      <c r="H13" s="215"/>
      <c r="I13" s="12"/>
      <c r="J13" s="11" t="s">
        <v>4</v>
      </c>
      <c r="K13" s="12"/>
      <c r="L13" s="12"/>
      <c r="M13" s="12"/>
      <c r="N13" s="12"/>
      <c r="O13" s="12"/>
      <c r="P13" s="215"/>
      <c r="Q13" s="215"/>
      <c r="R13" s="55"/>
      <c r="S13" s="30"/>
      <c r="T13" s="30"/>
    </row>
    <row r="14" spans="1:20" ht="13.5" customHeight="1">
      <c r="A14" s="30"/>
      <c r="B14" s="5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55"/>
      <c r="S14" s="30"/>
      <c r="T14" s="30"/>
    </row>
    <row r="15" spans="1:20" ht="13.5" customHeight="1">
      <c r="A15" s="30"/>
      <c r="B15" s="54"/>
      <c r="C15" s="217" t="s">
        <v>32</v>
      </c>
      <c r="D15" s="218"/>
      <c r="E15" s="10"/>
      <c r="F15" s="220" t="s">
        <v>36</v>
      </c>
      <c r="G15" s="10"/>
      <c r="H15" s="10"/>
      <c r="I15" s="10"/>
      <c r="J15" s="220" t="s">
        <v>37</v>
      </c>
      <c r="K15" s="10"/>
      <c r="L15" s="10"/>
      <c r="M15" s="10"/>
      <c r="N15" s="220" t="s">
        <v>38</v>
      </c>
      <c r="O15" s="12"/>
      <c r="P15" s="12"/>
      <c r="Q15" s="12"/>
      <c r="R15" s="55"/>
      <c r="S15" s="30"/>
      <c r="T15" s="30"/>
    </row>
    <row r="16" spans="1:20" ht="13.5" customHeight="1">
      <c r="A16" s="30"/>
      <c r="B16" s="54"/>
      <c r="C16" s="219"/>
      <c r="D16" s="218"/>
      <c r="E16" s="10"/>
      <c r="F16" s="220"/>
      <c r="G16" s="10"/>
      <c r="H16" s="10"/>
      <c r="I16" s="10"/>
      <c r="J16" s="221"/>
      <c r="K16" s="10"/>
      <c r="L16" s="10"/>
      <c r="M16" s="10"/>
      <c r="N16" s="221"/>
      <c r="O16" s="12"/>
      <c r="P16" s="12"/>
      <c r="Q16" s="12"/>
      <c r="R16" s="55"/>
      <c r="S16" s="30"/>
      <c r="T16" s="30"/>
    </row>
    <row r="17" spans="1:20" ht="13.5" customHeight="1">
      <c r="A17" s="30"/>
      <c r="B17" s="5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55"/>
      <c r="S17" s="30"/>
      <c r="T17" s="30"/>
    </row>
    <row r="18" spans="1:20" ht="13.5" customHeight="1">
      <c r="A18" s="30"/>
      <c r="B18" s="54"/>
      <c r="C18" s="11" t="s">
        <v>2</v>
      </c>
      <c r="D18" s="11"/>
      <c r="E18" s="12"/>
      <c r="F18" s="31"/>
      <c r="G18" s="12"/>
      <c r="H18" s="12"/>
      <c r="I18" s="12"/>
      <c r="J18" s="31"/>
      <c r="K18" s="12"/>
      <c r="L18" s="12"/>
      <c r="M18" s="12"/>
      <c r="N18" s="31"/>
      <c r="O18" s="12"/>
      <c r="P18" s="12"/>
      <c r="Q18" s="12"/>
      <c r="R18" s="55"/>
      <c r="S18" s="30"/>
      <c r="T18" s="30"/>
    </row>
    <row r="19" spans="1:20" ht="13.5" customHeight="1">
      <c r="A19" s="30"/>
      <c r="B19" s="5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55"/>
      <c r="S19" s="30"/>
      <c r="T19" s="30"/>
    </row>
    <row r="20" spans="1:20" ht="13.5" customHeight="1">
      <c r="A20" s="30"/>
      <c r="B20" s="54"/>
      <c r="C20" s="11" t="s">
        <v>2</v>
      </c>
      <c r="D20" s="11"/>
      <c r="E20" s="12"/>
      <c r="F20" s="31"/>
      <c r="G20" s="12"/>
      <c r="H20" s="12"/>
      <c r="I20" s="12"/>
      <c r="J20" s="31"/>
      <c r="K20" s="12"/>
      <c r="L20" s="12"/>
      <c r="M20" s="12"/>
      <c r="N20" s="31"/>
      <c r="O20" s="12"/>
      <c r="P20" s="12"/>
      <c r="Q20" s="12"/>
      <c r="R20" s="55"/>
      <c r="S20" s="30"/>
      <c r="T20" s="30"/>
    </row>
    <row r="21" spans="1:20" ht="13.5" customHeight="1">
      <c r="A21" s="30"/>
      <c r="B21" s="5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55"/>
      <c r="S21" s="30"/>
      <c r="T21" s="30"/>
    </row>
    <row r="22" spans="1:20" ht="13.5" customHeight="1">
      <c r="A22" s="30"/>
      <c r="B22" s="54"/>
      <c r="C22" s="11" t="s">
        <v>33</v>
      </c>
      <c r="D22" s="215"/>
      <c r="E22" s="215"/>
      <c r="F22" s="215"/>
      <c r="G22" s="215"/>
      <c r="H22" s="215"/>
      <c r="I22" s="12"/>
      <c r="J22" s="215"/>
      <c r="K22" s="215"/>
      <c r="L22" s="215"/>
      <c r="M22" s="215"/>
      <c r="N22" s="215"/>
      <c r="O22" s="215"/>
      <c r="P22" s="215"/>
      <c r="Q22" s="215"/>
      <c r="R22" s="55"/>
      <c r="S22" s="30"/>
      <c r="T22" s="30"/>
    </row>
    <row r="23" spans="1:20" ht="13.5" customHeight="1">
      <c r="A23" s="30"/>
      <c r="B23" s="5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55"/>
      <c r="S23" s="30"/>
      <c r="T23" s="30"/>
    </row>
    <row r="24" spans="1:20" ht="13.5" customHeight="1">
      <c r="A24" s="30"/>
      <c r="B24" s="54"/>
      <c r="C24" s="11" t="s">
        <v>34</v>
      </c>
      <c r="D24" s="11"/>
      <c r="E24" s="12"/>
      <c r="F24" s="15"/>
      <c r="G24" s="12"/>
      <c r="H24" s="11" t="s">
        <v>1</v>
      </c>
      <c r="I24" s="12"/>
      <c r="J24" s="7"/>
      <c r="K24" s="12"/>
      <c r="L24" s="12"/>
      <c r="M24" s="12"/>
      <c r="N24" s="31"/>
      <c r="O24" s="12"/>
      <c r="P24" s="12"/>
      <c r="Q24" s="12"/>
      <c r="R24" s="55"/>
      <c r="S24" s="30"/>
      <c r="T24" s="30"/>
    </row>
    <row r="25" spans="1:20" ht="13.5" customHeight="1">
      <c r="A25" s="30"/>
      <c r="B25" s="5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55"/>
      <c r="S25" s="30"/>
      <c r="T25" s="30"/>
    </row>
    <row r="26" spans="1:20" ht="13.5" customHeight="1">
      <c r="A26" s="30"/>
      <c r="B26" s="54"/>
      <c r="C26" s="12" t="s">
        <v>35</v>
      </c>
      <c r="D26" s="12"/>
      <c r="E26" s="12"/>
      <c r="F26" s="216"/>
      <c r="G26" s="215"/>
      <c r="H26" s="215"/>
      <c r="I26" s="12"/>
      <c r="J26" s="12"/>
      <c r="K26" s="12"/>
      <c r="L26" s="12"/>
      <c r="M26" s="12"/>
      <c r="N26" s="12"/>
      <c r="O26" s="12"/>
      <c r="P26" s="12"/>
      <c r="Q26" s="12"/>
      <c r="R26" s="55"/>
      <c r="S26" s="30"/>
      <c r="T26" s="30"/>
    </row>
    <row r="27" spans="1:20" ht="13.5" customHeight="1" thickBot="1">
      <c r="A27" s="30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30"/>
      <c r="T27" s="30"/>
    </row>
    <row r="28" spans="1:20" ht="13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3.5" customHeight="1">
      <c r="C30" s="32"/>
      <c r="D30" s="32"/>
    </row>
  </sheetData>
  <sheetProtection password="82C9" sheet="1" objects="1" scenarios="1" selectLockedCells="1"/>
  <mergeCells count="14">
    <mergeCell ref="J15:J16"/>
    <mergeCell ref="N15:N16"/>
    <mergeCell ref="G13:H13"/>
    <mergeCell ref="P11:Q11"/>
    <mergeCell ref="P13:Q13"/>
    <mergeCell ref="F7:Q7"/>
    <mergeCell ref="G11:H11"/>
    <mergeCell ref="F9:Q9"/>
    <mergeCell ref="F5:Q5"/>
    <mergeCell ref="F26:H26"/>
    <mergeCell ref="J22:Q22"/>
    <mergeCell ref="D22:H22"/>
    <mergeCell ref="C15:D16"/>
    <mergeCell ref="F15:F16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8"/>
    <pageSetUpPr autoPageBreaks="0"/>
  </sheetPr>
  <dimension ref="A1:Y177"/>
  <sheetViews>
    <sheetView showZeros="0" workbookViewId="0">
      <selection activeCell="E7" sqref="E7"/>
    </sheetView>
  </sheetViews>
  <sheetFormatPr baseColWidth="10" defaultColWidth="9.1640625" defaultRowHeight="13.5" customHeight="1"/>
  <cols>
    <col min="1" max="1" width="2.6640625" style="40" customWidth="1"/>
    <col min="2" max="2" width="4.6640625" style="40" customWidth="1"/>
    <col min="3" max="3" width="45.6640625" style="40" customWidth="1"/>
    <col min="4" max="4" width="3.6640625" style="40" customWidth="1"/>
    <col min="5" max="5" width="14.6640625" style="40" customWidth="1"/>
    <col min="6" max="6" width="1.6640625" style="40" customWidth="1"/>
    <col min="7" max="7" width="4.6640625" style="40" customWidth="1"/>
    <col min="8" max="8" width="1.6640625" style="40" customWidth="1"/>
    <col min="9" max="9" width="14.6640625" style="40" customWidth="1"/>
    <col min="10" max="10" width="1.6640625" style="40" customWidth="1"/>
    <col min="11" max="11" width="5.6640625" style="40" customWidth="1"/>
    <col min="12" max="12" width="2.6640625" style="40" customWidth="1"/>
    <col min="13" max="13" width="14.6640625" style="40" customWidth="1"/>
    <col min="14" max="14" width="1.6640625" style="40" customWidth="1"/>
    <col min="15" max="15" width="5.6640625" style="40" customWidth="1"/>
    <col min="16" max="17" width="1.6640625" style="40" customWidth="1"/>
    <col min="18" max="18" width="1.5" style="40" customWidth="1"/>
    <col min="19" max="19" width="7.6640625" style="40" customWidth="1"/>
    <col min="20" max="23" width="9.1640625" style="40"/>
    <col min="24" max="24" width="5.6640625" style="40" customWidth="1"/>
    <col min="25" max="25" width="2.6640625" style="40" customWidth="1"/>
    <col min="26" max="16384" width="9.1640625" style="40"/>
  </cols>
  <sheetData>
    <row r="1" spans="1:25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3.5" customHeight="1">
      <c r="A2" s="30"/>
      <c r="B2" s="50"/>
      <c r="C2" s="51"/>
      <c r="D2" s="51"/>
      <c r="E2" s="51"/>
      <c r="F2" s="51"/>
      <c r="G2" s="51"/>
      <c r="H2" s="51"/>
      <c r="I2" s="52"/>
      <c r="J2" s="52"/>
      <c r="K2" s="51"/>
      <c r="L2" s="51"/>
      <c r="M2" s="52"/>
      <c r="N2" s="52"/>
      <c r="O2" s="51"/>
      <c r="P2" s="51"/>
      <c r="Q2" s="73"/>
      <c r="R2" s="30"/>
      <c r="S2" s="30"/>
      <c r="T2" s="30"/>
      <c r="U2" s="30"/>
      <c r="V2" s="30"/>
      <c r="W2" s="30"/>
      <c r="X2" s="30"/>
      <c r="Y2" s="30"/>
    </row>
    <row r="3" spans="1:25" ht="13.5" customHeight="1">
      <c r="A3" s="30"/>
      <c r="B3" s="54"/>
      <c r="C3" s="10" t="s">
        <v>78</v>
      </c>
      <c r="D3" s="12"/>
      <c r="E3" s="6" t="s">
        <v>53</v>
      </c>
      <c r="F3" s="12"/>
      <c r="G3" s="12"/>
      <c r="H3" s="12"/>
      <c r="I3" s="6" t="s">
        <v>54</v>
      </c>
      <c r="J3" s="11"/>
      <c r="K3" s="12"/>
      <c r="L3" s="12"/>
      <c r="M3" s="6" t="s">
        <v>55</v>
      </c>
      <c r="N3" s="11"/>
      <c r="O3" s="12"/>
      <c r="P3" s="12"/>
      <c r="Q3" s="55"/>
      <c r="R3" s="30"/>
      <c r="S3" s="30"/>
      <c r="T3" s="30"/>
      <c r="U3" s="30"/>
      <c r="V3" s="30"/>
      <c r="W3" s="30"/>
      <c r="X3" s="30"/>
      <c r="Y3" s="30"/>
    </row>
    <row r="4" spans="1:25" ht="13.5" customHeight="1">
      <c r="A4" s="30"/>
      <c r="B4" s="54"/>
      <c r="C4" s="12"/>
      <c r="D4" s="12"/>
      <c r="E4" s="12"/>
      <c r="F4" s="12"/>
      <c r="G4" s="12"/>
      <c r="H4" s="12"/>
      <c r="I4" s="11"/>
      <c r="J4" s="11"/>
      <c r="K4" s="12"/>
      <c r="L4" s="12"/>
      <c r="M4" s="12"/>
      <c r="N4" s="12"/>
      <c r="O4" s="12"/>
      <c r="P4" s="12"/>
      <c r="Q4" s="55"/>
      <c r="R4" s="30"/>
      <c r="S4" s="30"/>
      <c r="T4" s="30"/>
      <c r="U4" s="30"/>
      <c r="V4" s="30"/>
      <c r="W4" s="30"/>
      <c r="X4" s="30"/>
      <c r="Y4" s="30"/>
    </row>
    <row r="5" spans="1:25" ht="13.5" customHeight="1">
      <c r="A5" s="30"/>
      <c r="B5" s="20">
        <v>1</v>
      </c>
      <c r="C5" s="15" t="s">
        <v>40</v>
      </c>
      <c r="D5" s="12"/>
      <c r="E5" s="172"/>
      <c r="F5" s="12"/>
      <c r="G5" s="12"/>
      <c r="H5" s="12"/>
      <c r="I5" s="28"/>
      <c r="J5" s="37"/>
      <c r="K5" s="12"/>
      <c r="L5" s="12"/>
      <c r="M5" s="28"/>
      <c r="N5" s="12"/>
      <c r="O5" s="12"/>
      <c r="P5" s="12"/>
      <c r="Q5" s="55"/>
      <c r="R5" s="30"/>
      <c r="S5" s="30"/>
      <c r="T5" s="30"/>
      <c r="U5" s="30"/>
      <c r="V5" s="30"/>
      <c r="W5" s="30"/>
      <c r="X5" s="30"/>
      <c r="Y5" s="30"/>
    </row>
    <row r="6" spans="1:25" ht="13.5" customHeight="1">
      <c r="A6" s="30"/>
      <c r="B6" s="20">
        <v>2</v>
      </c>
      <c r="C6" s="15" t="s">
        <v>41</v>
      </c>
      <c r="D6" s="12"/>
      <c r="E6" s="172"/>
      <c r="F6" s="12"/>
      <c r="G6" s="12"/>
      <c r="H6" s="12"/>
      <c r="I6" s="168"/>
      <c r="J6" s="37"/>
      <c r="K6" s="12"/>
      <c r="L6" s="12"/>
      <c r="M6" s="172"/>
      <c r="N6" s="12"/>
      <c r="O6" s="12"/>
      <c r="P6" s="12"/>
      <c r="Q6" s="55"/>
      <c r="R6" s="30"/>
      <c r="S6" s="30"/>
      <c r="T6" s="30"/>
      <c r="U6" s="30"/>
      <c r="V6" s="30"/>
      <c r="W6" s="30"/>
      <c r="X6" s="30"/>
      <c r="Y6" s="30"/>
    </row>
    <row r="7" spans="1:25" ht="13.5" customHeight="1">
      <c r="A7" s="30"/>
      <c r="B7" s="20">
        <v>3</v>
      </c>
      <c r="C7" s="15" t="s">
        <v>42</v>
      </c>
      <c r="D7" s="12"/>
      <c r="E7" s="172"/>
      <c r="F7" s="12"/>
      <c r="G7" s="12"/>
      <c r="H7" s="12"/>
      <c r="I7" s="168"/>
      <c r="J7" s="37"/>
      <c r="K7" s="12"/>
      <c r="L7" s="12"/>
      <c r="M7" s="172"/>
      <c r="N7" s="12"/>
      <c r="O7" s="12"/>
      <c r="P7" s="12"/>
      <c r="Q7" s="55"/>
      <c r="R7" s="30"/>
      <c r="S7" s="30"/>
      <c r="T7" s="30"/>
      <c r="U7" s="30"/>
      <c r="V7" s="30"/>
      <c r="W7" s="30"/>
      <c r="X7" s="30"/>
      <c r="Y7" s="30"/>
    </row>
    <row r="8" spans="1:25" ht="13.5" customHeight="1">
      <c r="A8" s="30"/>
      <c r="B8" s="20">
        <v>4</v>
      </c>
      <c r="C8" s="15" t="s">
        <v>43</v>
      </c>
      <c r="D8" s="12"/>
      <c r="E8" s="172"/>
      <c r="F8" s="12"/>
      <c r="G8" s="12"/>
      <c r="H8" s="12"/>
      <c r="I8" s="168"/>
      <c r="J8" s="37"/>
      <c r="K8" s="12"/>
      <c r="L8" s="12"/>
      <c r="M8" s="172"/>
      <c r="N8" s="12"/>
      <c r="O8" s="12"/>
      <c r="P8" s="12"/>
      <c r="Q8" s="55"/>
      <c r="R8" s="30"/>
      <c r="S8" s="30"/>
      <c r="T8" s="30"/>
      <c r="U8" s="30"/>
      <c r="V8" s="30"/>
      <c r="W8" s="30"/>
      <c r="X8" s="30"/>
      <c r="Y8" s="30"/>
    </row>
    <row r="9" spans="1:25" ht="13.5" customHeight="1">
      <c r="A9" s="30"/>
      <c r="B9" s="20">
        <v>5</v>
      </c>
      <c r="C9" s="15" t="s">
        <v>44</v>
      </c>
      <c r="D9" s="12"/>
      <c r="E9" s="172"/>
      <c r="F9" s="12"/>
      <c r="G9" s="12"/>
      <c r="H9" s="12"/>
      <c r="I9" s="168"/>
      <c r="J9" s="37"/>
      <c r="K9" s="12"/>
      <c r="L9" s="12"/>
      <c r="M9" s="172"/>
      <c r="N9" s="12"/>
      <c r="O9" s="12"/>
      <c r="P9" s="12"/>
      <c r="Q9" s="55"/>
      <c r="R9" s="30"/>
      <c r="S9" s="30"/>
      <c r="T9" s="30"/>
      <c r="U9" s="30"/>
      <c r="V9" s="30"/>
      <c r="W9" s="30"/>
      <c r="X9" s="30"/>
      <c r="Y9" s="30"/>
    </row>
    <row r="10" spans="1:25" ht="13.5" customHeight="1">
      <c r="A10" s="30"/>
      <c r="B10" s="20">
        <v>6</v>
      </c>
      <c r="C10" s="15" t="s">
        <v>45</v>
      </c>
      <c r="D10" s="12"/>
      <c r="E10" s="172"/>
      <c r="F10" s="12"/>
      <c r="G10" s="12"/>
      <c r="H10" s="12"/>
      <c r="I10" s="168"/>
      <c r="J10" s="37"/>
      <c r="K10" s="12"/>
      <c r="L10" s="12"/>
      <c r="M10" s="172"/>
      <c r="N10" s="12"/>
      <c r="O10" s="12"/>
      <c r="P10" s="12"/>
      <c r="Q10" s="55"/>
      <c r="R10" s="30"/>
      <c r="S10" s="30"/>
      <c r="T10" s="30"/>
      <c r="U10" s="30"/>
      <c r="V10" s="30"/>
      <c r="W10" s="30"/>
      <c r="X10" s="30"/>
      <c r="Y10" s="30"/>
    </row>
    <row r="11" spans="1:25" ht="13.5" customHeight="1">
      <c r="A11" s="30"/>
      <c r="B11" s="20">
        <v>7</v>
      </c>
      <c r="C11" s="15" t="s">
        <v>46</v>
      </c>
      <c r="D11" s="12"/>
      <c r="E11" s="172"/>
      <c r="F11" s="12"/>
      <c r="G11" s="12"/>
      <c r="H11" s="12"/>
      <c r="I11" s="28"/>
      <c r="J11" s="37"/>
      <c r="K11" s="12"/>
      <c r="L11" s="12"/>
      <c r="M11" s="172"/>
      <c r="N11" s="12"/>
      <c r="O11" s="12"/>
      <c r="P11" s="12"/>
      <c r="Q11" s="55"/>
      <c r="R11" s="30"/>
      <c r="S11" s="30"/>
      <c r="T11" s="30"/>
      <c r="U11" s="30"/>
      <c r="V11" s="30"/>
      <c r="W11" s="30"/>
      <c r="X11" s="30"/>
      <c r="Y11" s="30"/>
    </row>
    <row r="12" spans="1:25" ht="13.5" customHeight="1">
      <c r="A12" s="30"/>
      <c r="B12" s="20">
        <v>8</v>
      </c>
      <c r="C12" s="15" t="s">
        <v>47</v>
      </c>
      <c r="D12" s="12"/>
      <c r="E12" s="172"/>
      <c r="F12" s="12"/>
      <c r="G12" s="12"/>
      <c r="H12" s="12"/>
      <c r="I12" s="168"/>
      <c r="J12" s="37"/>
      <c r="K12" s="12"/>
      <c r="L12" s="12"/>
      <c r="M12" s="172"/>
      <c r="N12" s="12"/>
      <c r="O12" s="12"/>
      <c r="P12" s="12"/>
      <c r="Q12" s="55"/>
      <c r="R12" s="30"/>
      <c r="S12" s="30"/>
      <c r="T12" s="30"/>
      <c r="U12" s="30"/>
      <c r="V12" s="30"/>
      <c r="W12" s="30"/>
      <c r="X12" s="30"/>
      <c r="Y12" s="30"/>
    </row>
    <row r="13" spans="1:25" ht="13.5" customHeight="1">
      <c r="A13" s="30"/>
      <c r="B13" s="20">
        <v>9</v>
      </c>
      <c r="C13" s="15" t="s">
        <v>48</v>
      </c>
      <c r="D13" s="12"/>
      <c r="E13" s="172"/>
      <c r="F13" s="12"/>
      <c r="G13" s="12"/>
      <c r="H13" s="12"/>
      <c r="I13" s="168"/>
      <c r="J13" s="37"/>
      <c r="K13" s="12"/>
      <c r="L13" s="12"/>
      <c r="M13" s="28"/>
      <c r="N13" s="12"/>
      <c r="O13" s="12"/>
      <c r="P13" s="12"/>
      <c r="Q13" s="55"/>
      <c r="R13" s="30"/>
      <c r="S13" s="30"/>
      <c r="T13" s="30"/>
      <c r="U13" s="30"/>
      <c r="V13" s="30"/>
      <c r="W13" s="30"/>
      <c r="X13" s="30"/>
      <c r="Y13" s="30"/>
    </row>
    <row r="14" spans="1:25" ht="13.5" customHeight="1">
      <c r="A14" s="30"/>
      <c r="B14" s="20">
        <v>10</v>
      </c>
      <c r="C14" s="15" t="s">
        <v>49</v>
      </c>
      <c r="D14" s="12"/>
      <c r="E14" s="172"/>
      <c r="F14" s="12"/>
      <c r="G14" s="12"/>
      <c r="H14" s="12"/>
      <c r="I14" s="168"/>
      <c r="J14" s="37"/>
      <c r="K14" s="12"/>
      <c r="L14" s="12"/>
      <c r="M14" s="28"/>
      <c r="N14" s="12"/>
      <c r="O14" s="12"/>
      <c r="P14" s="12"/>
      <c r="Q14" s="55"/>
      <c r="R14" s="30"/>
      <c r="S14" s="30"/>
      <c r="T14" s="30"/>
      <c r="U14" s="30"/>
      <c r="V14" s="30"/>
      <c r="W14" s="30"/>
      <c r="X14" s="30"/>
      <c r="Y14" s="30"/>
    </row>
    <row r="15" spans="1:25" ht="13.5" customHeight="1">
      <c r="A15" s="30"/>
      <c r="B15" s="20">
        <v>11</v>
      </c>
      <c r="C15" s="15" t="s">
        <v>50</v>
      </c>
      <c r="D15" s="12"/>
      <c r="E15" s="172"/>
      <c r="F15" s="12"/>
      <c r="G15" s="12"/>
      <c r="H15" s="12"/>
      <c r="I15" s="28"/>
      <c r="J15" s="37"/>
      <c r="K15" s="12"/>
      <c r="L15" s="12"/>
      <c r="M15" s="28"/>
      <c r="N15" s="12"/>
      <c r="O15" s="12"/>
      <c r="P15" s="12"/>
      <c r="Q15" s="55"/>
      <c r="R15" s="30"/>
      <c r="S15" s="30"/>
      <c r="T15" s="30"/>
      <c r="U15" s="30"/>
      <c r="V15" s="30"/>
      <c r="W15" s="30"/>
      <c r="X15" s="30"/>
      <c r="Y15" s="30"/>
    </row>
    <row r="16" spans="1:25" ht="13.5" customHeight="1">
      <c r="A16" s="30"/>
      <c r="B16" s="20">
        <v>12</v>
      </c>
      <c r="C16" s="15" t="s">
        <v>51</v>
      </c>
      <c r="D16" s="12"/>
      <c r="E16" s="172"/>
      <c r="F16" s="12"/>
      <c r="G16" s="12"/>
      <c r="H16" s="12"/>
      <c r="I16" s="28"/>
      <c r="J16" s="37"/>
      <c r="K16" s="12"/>
      <c r="L16" s="12"/>
      <c r="M16" s="28"/>
      <c r="N16" s="12"/>
      <c r="O16" s="12"/>
      <c r="P16" s="12"/>
      <c r="Q16" s="55"/>
      <c r="R16" s="30"/>
      <c r="S16" s="30"/>
      <c r="T16" s="30"/>
      <c r="U16" s="30"/>
      <c r="V16" s="30"/>
      <c r="W16" s="30"/>
      <c r="X16" s="30"/>
      <c r="Y16" s="30"/>
    </row>
    <row r="17" spans="1:25" ht="13.5" customHeight="1" thickBot="1">
      <c r="A17" s="30"/>
      <c r="B17" s="54"/>
      <c r="C17" s="12"/>
      <c r="D17" s="12"/>
      <c r="E17" s="37"/>
      <c r="F17" s="12"/>
      <c r="G17" s="12"/>
      <c r="H17" s="12"/>
      <c r="I17" s="12"/>
      <c r="J17" s="12"/>
      <c r="K17" s="12"/>
      <c r="L17" s="78"/>
      <c r="M17" s="78"/>
      <c r="N17" s="78"/>
      <c r="O17" s="12"/>
      <c r="P17" s="12"/>
      <c r="Q17" s="55"/>
      <c r="R17" s="30"/>
      <c r="S17" s="30"/>
      <c r="T17" s="30"/>
      <c r="U17" s="30"/>
      <c r="V17" s="30"/>
      <c r="W17" s="30"/>
      <c r="X17" s="30"/>
      <c r="Y17" s="30"/>
    </row>
    <row r="18" spans="1:25" s="71" customFormat="1" ht="13.5" customHeight="1">
      <c r="A18" s="41"/>
      <c r="B18" s="60"/>
      <c r="C18" s="10" t="s">
        <v>52</v>
      </c>
      <c r="D18" s="10"/>
      <c r="E18" s="173">
        <f>SUM(E5:E17)</f>
        <v>0</v>
      </c>
      <c r="F18" s="10"/>
      <c r="G18" s="222" t="s">
        <v>56</v>
      </c>
      <c r="H18" s="222"/>
      <c r="I18" s="222"/>
      <c r="J18" s="222"/>
      <c r="K18" s="10"/>
      <c r="L18" s="10"/>
      <c r="M18" s="169"/>
      <c r="N18" s="10"/>
      <c r="O18" s="10"/>
      <c r="P18" s="10"/>
      <c r="Q18" s="74"/>
      <c r="R18" s="41"/>
      <c r="S18" s="41"/>
      <c r="T18" s="41"/>
      <c r="U18" s="41"/>
      <c r="V18" s="41"/>
      <c r="W18" s="41"/>
      <c r="X18" s="41"/>
      <c r="Y18" s="41"/>
    </row>
    <row r="19" spans="1:25" s="71" customFormat="1" ht="13.5" customHeight="1">
      <c r="A19" s="41"/>
      <c r="B19" s="60"/>
      <c r="C19" s="217" t="s">
        <v>32</v>
      </c>
      <c r="D19" s="218"/>
      <c r="E19" s="10"/>
      <c r="F19" s="10"/>
      <c r="G19" s="222" t="s">
        <v>57</v>
      </c>
      <c r="H19" s="222"/>
      <c r="I19" s="222"/>
      <c r="J19" s="222"/>
      <c r="K19" s="10"/>
      <c r="L19" s="10"/>
      <c r="M19" s="170">
        <f>+E18+((I6/100)*E6)+((I7/100)*E7)+((I8/100)*E8)+((I9/100)*E9)+((I10/100)*E10)+((I12/100)*E12)+((I13/100)*E13)+((I14/100)*E14)</f>
        <v>0</v>
      </c>
      <c r="N19" s="10"/>
      <c r="O19" s="10"/>
      <c r="P19" s="10"/>
      <c r="Q19" s="74"/>
      <c r="R19" s="41"/>
      <c r="S19" s="41"/>
      <c r="T19" s="41"/>
      <c r="U19" s="41"/>
      <c r="V19" s="41"/>
      <c r="W19" s="41"/>
      <c r="X19" s="41"/>
      <c r="Y19" s="41"/>
    </row>
    <row r="20" spans="1:25" s="71" customFormat="1" ht="13.5" customHeight="1" thickBot="1">
      <c r="A20" s="41"/>
      <c r="B20" s="60"/>
      <c r="C20" s="219"/>
      <c r="D20" s="218"/>
      <c r="E20" s="79"/>
      <c r="F20" s="79"/>
      <c r="G20" s="222" t="s">
        <v>58</v>
      </c>
      <c r="H20" s="222"/>
      <c r="I20" s="222"/>
      <c r="J20" s="222"/>
      <c r="K20" s="79"/>
      <c r="L20" s="10"/>
      <c r="M20" s="171"/>
      <c r="N20" s="10"/>
      <c r="O20" s="79"/>
      <c r="P20" s="10"/>
      <c r="Q20" s="74"/>
      <c r="R20" s="41"/>
      <c r="S20" s="41"/>
      <c r="T20" s="41"/>
      <c r="U20" s="41"/>
      <c r="V20" s="41"/>
      <c r="W20" s="41"/>
      <c r="X20" s="41"/>
      <c r="Y20" s="41"/>
    </row>
    <row r="21" spans="1:25" ht="13.5" customHeight="1">
      <c r="A21" s="30"/>
      <c r="B21" s="54"/>
      <c r="C21" s="12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12"/>
      <c r="Q21" s="55"/>
      <c r="R21" s="30"/>
      <c r="S21" s="30"/>
      <c r="T21" s="30"/>
      <c r="U21" s="30"/>
      <c r="V21" s="30"/>
      <c r="W21" s="30"/>
      <c r="X21" s="30"/>
      <c r="Y21" s="30"/>
    </row>
    <row r="22" spans="1:25" ht="13.5" customHeight="1">
      <c r="A22" s="30"/>
      <c r="B22" s="54"/>
      <c r="C22" s="12" t="s">
        <v>60</v>
      </c>
      <c r="D22" s="12"/>
      <c r="E22" s="12"/>
      <c r="F22" s="12"/>
      <c r="G22" s="28" t="s">
        <v>37</v>
      </c>
      <c r="H22" s="12"/>
      <c r="I22" s="172"/>
      <c r="J22" s="12"/>
      <c r="K22" s="12" t="s">
        <v>38</v>
      </c>
      <c r="L22" s="12"/>
      <c r="M22" s="172"/>
      <c r="N22" s="12"/>
      <c r="O22" s="12"/>
      <c r="P22" s="12"/>
      <c r="Q22" s="55"/>
      <c r="R22" s="30"/>
      <c r="S22" s="30"/>
      <c r="T22" s="30"/>
      <c r="U22" s="30"/>
      <c r="V22" s="30"/>
      <c r="W22" s="30"/>
      <c r="X22" s="30"/>
      <c r="Y22" s="30"/>
    </row>
    <row r="23" spans="1:25" ht="13.5" customHeight="1">
      <c r="A23" s="30"/>
      <c r="B23" s="54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2"/>
      <c r="Q23" s="55"/>
      <c r="R23" s="30"/>
      <c r="S23" s="30"/>
      <c r="T23" s="30"/>
      <c r="U23" s="30"/>
      <c r="V23" s="30"/>
      <c r="W23" s="30"/>
      <c r="X23" s="30"/>
      <c r="Y23" s="30"/>
    </row>
    <row r="24" spans="1:25" ht="13.5" customHeight="1">
      <c r="A24" s="30"/>
      <c r="B24" s="54"/>
      <c r="C24" s="12" t="s">
        <v>59</v>
      </c>
      <c r="D24" s="12"/>
      <c r="E24" s="12"/>
      <c r="F24" s="12"/>
      <c r="G24" s="28" t="s">
        <v>37</v>
      </c>
      <c r="H24" s="12"/>
      <c r="I24" s="172"/>
      <c r="J24" s="12"/>
      <c r="K24" s="12" t="s">
        <v>38</v>
      </c>
      <c r="L24" s="12"/>
      <c r="M24" s="172"/>
      <c r="N24" s="12"/>
      <c r="O24" s="12"/>
      <c r="P24" s="12"/>
      <c r="Q24" s="55"/>
      <c r="R24" s="30"/>
      <c r="S24" s="30"/>
      <c r="T24" s="30"/>
      <c r="U24" s="30"/>
      <c r="V24" s="30"/>
      <c r="W24" s="30"/>
      <c r="X24" s="30"/>
      <c r="Y24" s="30"/>
    </row>
    <row r="25" spans="1:25" ht="13.5" customHeight="1" thickBot="1">
      <c r="A25" s="30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30"/>
      <c r="S25" s="30"/>
      <c r="T25" s="30"/>
      <c r="U25" s="30"/>
      <c r="V25" s="30"/>
      <c r="W25" s="30"/>
      <c r="X25" s="30"/>
      <c r="Y25" s="30"/>
    </row>
    <row r="26" spans="1:25" ht="13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3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3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3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3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3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3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3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3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3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0"/>
      <c r="T39" s="30"/>
      <c r="U39" s="30"/>
      <c r="V39" s="30"/>
      <c r="W39" s="30"/>
      <c r="X39" s="30"/>
      <c r="Y39" s="30"/>
    </row>
    <row r="40" spans="1:25" ht="13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0"/>
      <c r="T40" s="30"/>
      <c r="U40" s="30"/>
      <c r="V40" s="30"/>
      <c r="W40" s="30"/>
      <c r="X40" s="30"/>
      <c r="Y40" s="30"/>
    </row>
    <row r="41" spans="1:25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0"/>
      <c r="T41" s="30"/>
      <c r="U41" s="30"/>
      <c r="V41" s="30"/>
      <c r="W41" s="30"/>
      <c r="X41" s="30"/>
      <c r="Y41" s="30"/>
    </row>
    <row r="42" spans="1:25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0"/>
      <c r="T42" s="30"/>
      <c r="U42" s="30"/>
      <c r="V42" s="30"/>
      <c r="W42" s="30"/>
      <c r="X42" s="30"/>
      <c r="Y42" s="30"/>
    </row>
    <row r="43" spans="1:25" ht="13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0"/>
      <c r="T43" s="30"/>
      <c r="U43" s="30"/>
      <c r="V43" s="30"/>
      <c r="W43" s="30"/>
      <c r="X43" s="30"/>
      <c r="Y43" s="30"/>
    </row>
    <row r="44" spans="1:25" ht="13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0"/>
      <c r="T44" s="30"/>
      <c r="U44" s="30"/>
      <c r="V44" s="30"/>
      <c r="W44" s="30"/>
      <c r="X44" s="30"/>
      <c r="Y44" s="30"/>
    </row>
    <row r="45" spans="1:25" ht="13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0"/>
      <c r="T45" s="30"/>
      <c r="U45" s="30"/>
      <c r="V45" s="30"/>
      <c r="W45" s="30"/>
      <c r="X45" s="30"/>
      <c r="Y45" s="30"/>
    </row>
    <row r="46" spans="1:25" ht="13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0"/>
      <c r="T46" s="30"/>
      <c r="U46" s="30"/>
      <c r="V46" s="30"/>
      <c r="W46" s="30"/>
      <c r="X46" s="30"/>
      <c r="Y46" s="30"/>
    </row>
    <row r="47" spans="1:25" ht="13.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0"/>
      <c r="T47" s="30"/>
      <c r="U47" s="30"/>
      <c r="V47" s="30"/>
      <c r="W47" s="30"/>
      <c r="X47" s="30"/>
      <c r="Y47" s="30"/>
    </row>
    <row r="48" spans="1:25" ht="13.5" customHeight="1">
      <c r="A48" s="39"/>
      <c r="B48" s="39"/>
      <c r="C48" s="39" t="str">
        <f t="shared" ref="C48:C55" si="0">C5</f>
        <v>Grond</v>
      </c>
      <c r="D48" s="39"/>
      <c r="E48" s="39">
        <f t="shared" ref="E48:E55" si="1">E5</f>
        <v>0</v>
      </c>
      <c r="F48" s="39"/>
      <c r="G48" s="39"/>
      <c r="H48" s="39"/>
      <c r="I48" s="39">
        <v>0</v>
      </c>
      <c r="J48" s="39"/>
      <c r="K48" s="39"/>
      <c r="L48" s="39"/>
      <c r="M48" s="39"/>
      <c r="N48" s="39"/>
      <c r="O48" s="39"/>
      <c r="P48" s="39"/>
      <c r="Q48" s="39"/>
      <c r="R48" s="39"/>
      <c r="S48" s="30"/>
      <c r="T48" s="30"/>
      <c r="U48" s="30"/>
      <c r="V48" s="30"/>
      <c r="W48" s="30"/>
      <c r="X48" s="30"/>
      <c r="Y48" s="30"/>
    </row>
    <row r="49" spans="1:25" ht="13.5" customHeight="1">
      <c r="A49" s="30"/>
      <c r="B49" s="30"/>
      <c r="C49" s="39" t="str">
        <f t="shared" si="0"/>
        <v>Gebouwen</v>
      </c>
      <c r="D49" s="30"/>
      <c r="E49" s="39">
        <f t="shared" si="1"/>
        <v>0</v>
      </c>
      <c r="F49" s="30"/>
      <c r="G49" s="30"/>
      <c r="H49" s="30"/>
      <c r="I49" s="39">
        <f t="shared" ref="I49:I55" si="2">IF(M49=0,0,E49/M49)</f>
        <v>0</v>
      </c>
      <c r="J49" s="30"/>
      <c r="K49" s="30"/>
      <c r="L49" s="30"/>
      <c r="M49" s="39">
        <f t="shared" ref="M49:M55" si="3">M6</f>
        <v>0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3.5" customHeight="1">
      <c r="A50" s="30"/>
      <c r="B50" s="30"/>
      <c r="C50" s="39" t="str">
        <f t="shared" si="0"/>
        <v>Verbouwingen</v>
      </c>
      <c r="D50" s="30"/>
      <c r="E50" s="39">
        <f t="shared" si="1"/>
        <v>0</v>
      </c>
      <c r="F50" s="30"/>
      <c r="G50" s="30"/>
      <c r="H50" s="30"/>
      <c r="I50" s="39">
        <f t="shared" si="2"/>
        <v>0</v>
      </c>
      <c r="J50" s="30"/>
      <c r="K50" s="30"/>
      <c r="L50" s="30"/>
      <c r="M50" s="39">
        <f t="shared" si="3"/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3.5" customHeight="1">
      <c r="A51" s="30"/>
      <c r="B51" s="30"/>
      <c r="C51" s="39" t="str">
        <f t="shared" si="0"/>
        <v>Inventaris</v>
      </c>
      <c r="D51" s="30"/>
      <c r="E51" s="39">
        <f t="shared" si="1"/>
        <v>0</v>
      </c>
      <c r="F51" s="30"/>
      <c r="G51" s="30"/>
      <c r="H51" s="30"/>
      <c r="I51" s="39">
        <f t="shared" si="2"/>
        <v>0</v>
      </c>
      <c r="J51" s="30"/>
      <c r="K51" s="30"/>
      <c r="L51" s="30"/>
      <c r="M51" s="39">
        <f t="shared" si="3"/>
        <v>0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3.5" customHeight="1">
      <c r="A52" s="39"/>
      <c r="B52" s="39"/>
      <c r="C52" s="39" t="str">
        <f t="shared" si="0"/>
        <v>Inrichting</v>
      </c>
      <c r="D52" s="39"/>
      <c r="E52" s="39">
        <f t="shared" si="1"/>
        <v>0</v>
      </c>
      <c r="F52" s="39"/>
      <c r="G52" s="39"/>
      <c r="H52" s="39"/>
      <c r="I52" s="39">
        <f t="shared" si="2"/>
        <v>0</v>
      </c>
      <c r="J52" s="39"/>
      <c r="K52" s="39"/>
      <c r="L52" s="39"/>
      <c r="M52" s="39">
        <f t="shared" si="3"/>
        <v>0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13.5" customHeight="1">
      <c r="A53" s="39"/>
      <c r="B53" s="39"/>
      <c r="C53" s="39" t="str">
        <f t="shared" si="0"/>
        <v>Vervoersmiddelen</v>
      </c>
      <c r="D53" s="39"/>
      <c r="E53" s="39">
        <f t="shared" si="1"/>
        <v>0</v>
      </c>
      <c r="F53" s="39"/>
      <c r="G53" s="39"/>
      <c r="H53" s="39"/>
      <c r="I53" s="39">
        <f t="shared" si="2"/>
        <v>0</v>
      </c>
      <c r="J53" s="39"/>
      <c r="K53" s="39"/>
      <c r="L53" s="39"/>
      <c r="M53" s="39">
        <f t="shared" si="3"/>
        <v>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13.5" customHeight="1">
      <c r="A54" s="39"/>
      <c r="B54" s="39"/>
      <c r="C54" s="39" t="str">
        <f t="shared" si="0"/>
        <v>Goodwill</v>
      </c>
      <c r="D54" s="39"/>
      <c r="E54" s="39">
        <f t="shared" si="1"/>
        <v>0</v>
      </c>
      <c r="F54" s="39"/>
      <c r="G54" s="39"/>
      <c r="H54" s="39"/>
      <c r="I54" s="39">
        <f t="shared" si="2"/>
        <v>0</v>
      </c>
      <c r="J54" s="39"/>
      <c r="K54" s="39"/>
      <c r="L54" s="39"/>
      <c r="M54" s="39">
        <f t="shared" si="3"/>
        <v>0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13.5" customHeight="1">
      <c r="A55" s="39"/>
      <c r="B55" s="39"/>
      <c r="C55" s="39" t="str">
        <f t="shared" si="0"/>
        <v>Opstartkosten</v>
      </c>
      <c r="D55" s="39"/>
      <c r="E55" s="39">
        <f t="shared" si="1"/>
        <v>0</v>
      </c>
      <c r="F55" s="39"/>
      <c r="G55" s="39"/>
      <c r="H55" s="39"/>
      <c r="I55" s="39">
        <f t="shared" si="2"/>
        <v>0</v>
      </c>
      <c r="J55" s="39"/>
      <c r="K55" s="39"/>
      <c r="L55" s="39"/>
      <c r="M55" s="39">
        <f t="shared" si="3"/>
        <v>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13.5" customHeight="1">
      <c r="A56" s="39"/>
      <c r="B56" s="39"/>
      <c r="C56" s="39"/>
      <c r="D56" s="39"/>
      <c r="E56" s="39"/>
      <c r="F56" s="39"/>
      <c r="G56" s="39"/>
      <c r="H56" s="39"/>
      <c r="I56" s="39">
        <v>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13.5" customHeight="1">
      <c r="A57" s="39"/>
      <c r="B57" s="39"/>
      <c r="C57" s="39"/>
      <c r="D57" s="39"/>
      <c r="E57" s="39"/>
      <c r="F57" s="39"/>
      <c r="G57" s="39"/>
      <c r="H57" s="39"/>
      <c r="I57" s="39">
        <v>0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13.5" customHeight="1">
      <c r="A58" s="39"/>
      <c r="B58" s="39"/>
      <c r="C58" s="39"/>
      <c r="D58" s="39"/>
      <c r="E58" s="39"/>
      <c r="F58" s="39"/>
      <c r="G58" s="39"/>
      <c r="H58" s="39"/>
      <c r="I58" s="39">
        <v>0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13.5" customHeight="1">
      <c r="A59" s="39"/>
      <c r="B59" s="39"/>
      <c r="C59" s="39"/>
      <c r="D59" s="39"/>
      <c r="E59" s="39"/>
      <c r="F59" s="39"/>
      <c r="G59" s="39"/>
      <c r="H59" s="39"/>
      <c r="I59" s="39">
        <v>0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13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13.5" customHeight="1">
      <c r="A61" s="39"/>
      <c r="B61" s="39"/>
      <c r="C61" s="39"/>
      <c r="D61" s="39"/>
      <c r="E61" s="39"/>
      <c r="F61" s="39"/>
      <c r="G61" s="39"/>
      <c r="H61" s="39"/>
      <c r="I61" s="39">
        <f>SUM(I49:I59)</f>
        <v>0</v>
      </c>
      <c r="J61" s="39"/>
      <c r="K61" s="39"/>
      <c r="L61" s="39"/>
      <c r="M61" s="39">
        <f>IF(I61=0,0,I61+(IF(I22=0,0,I22/I24)))</f>
        <v>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13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13.5" customHeight="1">
      <c r="A63" s="39"/>
      <c r="B63" s="39"/>
      <c r="C63" s="39">
        <f>C20</f>
        <v>0</v>
      </c>
      <c r="D63" s="39"/>
      <c r="E63" s="39"/>
      <c r="F63" s="39"/>
      <c r="G63" s="39"/>
      <c r="H63" s="39"/>
      <c r="I63" s="39"/>
      <c r="J63" s="39"/>
      <c r="K63" s="39"/>
      <c r="L63" s="39"/>
      <c r="M63" s="39">
        <f>IF(I61=0,0,I61+(M61-I61)+(IF(M22=0,0,M22/M24)))</f>
        <v>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13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3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13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3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ht="13.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ht="13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13.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ht="13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13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3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3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13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13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ht="13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ht="13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ht="13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ht="13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ht="13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ht="13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ht="13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ht="13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ht="13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ht="13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ht="13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ht="13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ht="13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ht="13.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ht="13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ht="13.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ht="13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ht="13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ht="13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ht="13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ht="13.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ht="13.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ht="13.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ht="13.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ht="13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ht="13.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ht="13.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ht="13.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13.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13.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13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3.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3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3.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3.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ht="13.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ht="13.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ht="13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ht="13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ht="13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13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ht="13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13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ht="13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ht="13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ht="13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ht="13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ht="13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13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ht="13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ht="13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ht="13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13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ht="13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ht="13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3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ht="13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ht="13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ht="13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ht="13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ht="13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ht="13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ht="13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ht="13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t="13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13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3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3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3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3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3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ht="13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ht="13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ht="13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ht="13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ht="13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ht="13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ht="13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ht="13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ht="13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ht="13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ht="13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ht="13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ht="13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ht="13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ht="13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ht="13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ht="13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ht="13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ht="13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ht="13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ht="13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ht="13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ht="13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ht="13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ht="13.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ht="13.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ht="13.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ht="13.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ht="13.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13.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</sheetData>
  <sheetProtection password="82C9" sheet="1" objects="1" scenarios="1" selectLockedCells="1"/>
  <mergeCells count="4">
    <mergeCell ref="G18:J18"/>
    <mergeCell ref="G19:J19"/>
    <mergeCell ref="G20:J20"/>
    <mergeCell ref="C19:D20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8"/>
    <pageSetUpPr autoPageBreaks="0"/>
  </sheetPr>
  <dimension ref="A1:Y184"/>
  <sheetViews>
    <sheetView showZeros="0" workbookViewId="0">
      <selection activeCell="E28" sqref="E28"/>
    </sheetView>
  </sheetViews>
  <sheetFormatPr baseColWidth="10" defaultColWidth="9.1640625" defaultRowHeight="13.5" customHeight="1"/>
  <cols>
    <col min="1" max="1" width="2.6640625" style="40" customWidth="1"/>
    <col min="2" max="2" width="4.6640625" style="72" customWidth="1"/>
    <col min="3" max="3" width="45.6640625" style="40" customWidth="1"/>
    <col min="4" max="4" width="3.6640625" style="40" customWidth="1"/>
    <col min="5" max="5" width="14.6640625" style="40" customWidth="1"/>
    <col min="6" max="6" width="1.6640625" style="40" customWidth="1"/>
    <col min="7" max="7" width="4.6640625" style="40" customWidth="1"/>
    <col min="8" max="8" width="1.6640625" style="40" customWidth="1"/>
    <col min="9" max="9" width="14.6640625" style="40" customWidth="1"/>
    <col min="10" max="10" width="1.6640625" style="40" customWidth="1"/>
    <col min="11" max="11" width="5.6640625" style="40" customWidth="1"/>
    <col min="12" max="12" width="2.6640625" style="40" customWidth="1"/>
    <col min="13" max="13" width="14.6640625" style="40" customWidth="1"/>
    <col min="14" max="14" width="1.6640625" style="40" customWidth="1"/>
    <col min="15" max="15" width="5.6640625" style="40" customWidth="1"/>
    <col min="16" max="17" width="1.6640625" style="40" customWidth="1"/>
    <col min="18" max="18" width="1.5" style="40" customWidth="1"/>
    <col min="19" max="19" width="6.6640625" style="40" customWidth="1"/>
    <col min="20" max="23" width="9.1640625" style="40"/>
    <col min="24" max="24" width="5.6640625" style="40" customWidth="1"/>
    <col min="25" max="16384" width="9.1640625" style="40"/>
  </cols>
  <sheetData>
    <row r="1" spans="1:24" ht="13.5" customHeight="1" thickBot="1">
      <c r="A1" s="30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3.5" customHeight="1">
      <c r="A2" s="30"/>
      <c r="B2" s="1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73"/>
      <c r="R2" s="30"/>
      <c r="S2" s="30"/>
      <c r="T2" s="30"/>
      <c r="U2" s="30"/>
      <c r="V2" s="30"/>
      <c r="W2" s="30"/>
      <c r="X2" s="30"/>
    </row>
    <row r="3" spans="1:24" ht="13.5" customHeight="1">
      <c r="A3" s="30"/>
      <c r="B3" s="20"/>
      <c r="C3" s="10" t="s">
        <v>61</v>
      </c>
      <c r="D3" s="12"/>
      <c r="E3" s="6" t="s">
        <v>62</v>
      </c>
      <c r="F3" s="12"/>
      <c r="G3" s="12"/>
      <c r="H3" s="12"/>
      <c r="I3" s="6" t="s">
        <v>63</v>
      </c>
      <c r="J3" s="12"/>
      <c r="K3" s="12"/>
      <c r="L3" s="12"/>
      <c r="M3" s="6" t="s">
        <v>64</v>
      </c>
      <c r="N3" s="12"/>
      <c r="O3" s="12"/>
      <c r="P3" s="12"/>
      <c r="Q3" s="55"/>
      <c r="R3" s="30"/>
      <c r="S3" s="30"/>
      <c r="T3" s="30"/>
      <c r="U3" s="30"/>
      <c r="V3" s="30"/>
      <c r="W3" s="30"/>
      <c r="X3" s="30"/>
    </row>
    <row r="4" spans="1:24" ht="13.5" customHeight="1">
      <c r="A4" s="30"/>
      <c r="B4" s="2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55"/>
      <c r="R4" s="30"/>
      <c r="S4" s="30"/>
      <c r="T4" s="30"/>
      <c r="U4" s="30"/>
      <c r="V4" s="30"/>
      <c r="W4" s="30"/>
      <c r="X4" s="30"/>
    </row>
    <row r="5" spans="1:24" ht="13.5" customHeight="1">
      <c r="A5" s="30"/>
      <c r="B5" s="20">
        <v>1</v>
      </c>
      <c r="C5" s="15" t="s">
        <v>65</v>
      </c>
      <c r="D5" s="12"/>
      <c r="E5" s="172"/>
      <c r="F5" s="12"/>
      <c r="G5" s="12"/>
      <c r="H5" s="12"/>
      <c r="I5" s="176">
        <v>0</v>
      </c>
      <c r="J5" s="37"/>
      <c r="K5" s="12"/>
      <c r="L5" s="12"/>
      <c r="M5" s="176">
        <v>0</v>
      </c>
      <c r="N5" s="37"/>
      <c r="O5" s="12"/>
      <c r="P5" s="12"/>
      <c r="Q5" s="55"/>
      <c r="R5" s="30"/>
      <c r="S5" s="30"/>
      <c r="T5" s="30"/>
      <c r="U5" s="30"/>
      <c r="V5" s="30"/>
      <c r="W5" s="30"/>
      <c r="X5" s="30"/>
    </row>
    <row r="6" spans="1:24" ht="13.5" customHeight="1">
      <c r="A6" s="30"/>
      <c r="B6" s="20">
        <v>2</v>
      </c>
      <c r="C6" s="15" t="s">
        <v>65</v>
      </c>
      <c r="D6" s="12"/>
      <c r="E6" s="172"/>
      <c r="F6" s="12"/>
      <c r="G6" s="12"/>
      <c r="H6" s="12"/>
      <c r="I6" s="176">
        <v>0</v>
      </c>
      <c r="J6" s="37"/>
      <c r="K6" s="12"/>
      <c r="L6" s="12"/>
      <c r="M6" s="176">
        <v>0</v>
      </c>
      <c r="N6" s="37"/>
      <c r="O6" s="12"/>
      <c r="P6" s="12"/>
      <c r="Q6" s="55"/>
      <c r="R6" s="30"/>
      <c r="S6" s="30"/>
      <c r="T6" s="30"/>
      <c r="U6" s="30"/>
      <c r="V6" s="30"/>
      <c r="W6" s="30"/>
      <c r="X6" s="30"/>
    </row>
    <row r="7" spans="1:24" ht="13.5" customHeight="1">
      <c r="A7" s="30"/>
      <c r="B7" s="20">
        <v>3</v>
      </c>
      <c r="C7" s="15" t="s">
        <v>66</v>
      </c>
      <c r="D7" s="12"/>
      <c r="E7" s="172"/>
      <c r="F7" s="12"/>
      <c r="G7" s="12"/>
      <c r="H7" s="12"/>
      <c r="I7" s="177"/>
      <c r="J7" s="37"/>
      <c r="K7" s="12"/>
      <c r="L7" s="12"/>
      <c r="M7" s="168"/>
      <c r="N7" s="37"/>
      <c r="O7" s="12"/>
      <c r="P7" s="12"/>
      <c r="Q7" s="55"/>
      <c r="R7" s="30"/>
      <c r="S7" s="30"/>
      <c r="T7" s="30"/>
      <c r="U7" s="30"/>
      <c r="V7" s="30"/>
      <c r="W7" s="30"/>
      <c r="X7" s="30"/>
    </row>
    <row r="8" spans="1:24" ht="13.5" customHeight="1">
      <c r="A8" s="30"/>
      <c r="B8" s="20">
        <v>4</v>
      </c>
      <c r="C8" s="15" t="s">
        <v>66</v>
      </c>
      <c r="D8" s="11"/>
      <c r="E8" s="172"/>
      <c r="F8" s="12"/>
      <c r="G8" s="12"/>
      <c r="H8" s="12"/>
      <c r="I8" s="177"/>
      <c r="J8" s="37"/>
      <c r="K8" s="12"/>
      <c r="L8" s="12"/>
      <c r="M8" s="168"/>
      <c r="N8" s="37"/>
      <c r="O8" s="12"/>
      <c r="P8" s="12"/>
      <c r="Q8" s="55"/>
      <c r="R8" s="30"/>
      <c r="S8" s="30"/>
      <c r="T8" s="30"/>
      <c r="U8" s="30"/>
      <c r="V8" s="30"/>
      <c r="W8" s="30"/>
      <c r="X8" s="30"/>
    </row>
    <row r="9" spans="1:24" ht="13.5" customHeight="1">
      <c r="A9" s="30"/>
      <c r="B9" s="20">
        <v>5</v>
      </c>
      <c r="C9" s="15" t="s">
        <v>67</v>
      </c>
      <c r="D9" s="12"/>
      <c r="E9" s="172"/>
      <c r="F9" s="12"/>
      <c r="G9" s="12"/>
      <c r="H9" s="12"/>
      <c r="I9" s="177"/>
      <c r="J9" s="37"/>
      <c r="K9" s="12"/>
      <c r="L9" s="12"/>
      <c r="M9" s="168"/>
      <c r="N9" s="37"/>
      <c r="O9" s="12"/>
      <c r="P9" s="12"/>
      <c r="Q9" s="55"/>
      <c r="R9" s="30"/>
      <c r="S9" s="30"/>
      <c r="T9" s="30"/>
      <c r="U9" s="30"/>
      <c r="V9" s="30"/>
      <c r="W9" s="30"/>
      <c r="X9" s="30"/>
    </row>
    <row r="10" spans="1:24" ht="13.5" customHeight="1">
      <c r="A10" s="30"/>
      <c r="B10" s="20">
        <v>6</v>
      </c>
      <c r="C10" s="15" t="s">
        <v>68</v>
      </c>
      <c r="D10" s="12"/>
      <c r="E10" s="172"/>
      <c r="F10" s="12"/>
      <c r="G10" s="12"/>
      <c r="H10" s="12"/>
      <c r="I10" s="177"/>
      <c r="J10" s="37"/>
      <c r="K10" s="12"/>
      <c r="L10" s="12"/>
      <c r="M10" s="168"/>
      <c r="N10" s="37"/>
      <c r="O10" s="12"/>
      <c r="P10" s="12"/>
      <c r="Q10" s="55"/>
      <c r="R10" s="30"/>
      <c r="S10" s="30"/>
      <c r="T10" s="30"/>
      <c r="U10" s="30"/>
      <c r="V10" s="30"/>
      <c r="W10" s="30"/>
      <c r="X10" s="30"/>
    </row>
    <row r="11" spans="1:24" ht="13.5" customHeight="1">
      <c r="A11" s="30"/>
      <c r="B11" s="20">
        <v>7</v>
      </c>
      <c r="C11" s="15" t="s">
        <v>69</v>
      </c>
      <c r="D11" s="12"/>
      <c r="E11" s="172"/>
      <c r="F11" s="12"/>
      <c r="G11" s="12"/>
      <c r="H11" s="12"/>
      <c r="I11" s="177"/>
      <c r="J11" s="37"/>
      <c r="K11" s="12"/>
      <c r="L11" s="12"/>
      <c r="M11" s="168"/>
      <c r="N11" s="37"/>
      <c r="O11" s="12"/>
      <c r="P11" s="12"/>
      <c r="Q11" s="55"/>
      <c r="R11" s="30"/>
      <c r="S11" s="30"/>
      <c r="T11" s="30"/>
      <c r="U11" s="30"/>
      <c r="V11" s="30"/>
      <c r="W11" s="30"/>
      <c r="X11" s="30"/>
    </row>
    <row r="12" spans="1:24" ht="13.5" customHeight="1">
      <c r="A12" s="30"/>
      <c r="B12" s="20">
        <v>8</v>
      </c>
      <c r="C12" s="15" t="s">
        <v>70</v>
      </c>
      <c r="D12" s="11"/>
      <c r="E12" s="172"/>
      <c r="F12" s="11"/>
      <c r="G12" s="12"/>
      <c r="H12" s="12"/>
      <c r="I12" s="178"/>
      <c r="J12" s="43"/>
      <c r="K12" s="12"/>
      <c r="L12" s="12"/>
      <c r="M12" s="180"/>
      <c r="N12" s="43"/>
      <c r="O12" s="12"/>
      <c r="P12" s="12"/>
      <c r="Q12" s="55"/>
      <c r="R12" s="30"/>
      <c r="S12" s="30"/>
      <c r="T12" s="30"/>
      <c r="U12" s="30"/>
      <c r="V12" s="30"/>
      <c r="W12" s="30"/>
      <c r="X12" s="30"/>
    </row>
    <row r="13" spans="1:24" ht="13.5" customHeight="1">
      <c r="A13" s="30"/>
      <c r="B13" s="20">
        <v>9</v>
      </c>
      <c r="C13" s="15" t="s">
        <v>71</v>
      </c>
      <c r="D13" s="12"/>
      <c r="E13" s="172"/>
      <c r="F13" s="12"/>
      <c r="G13" s="12"/>
      <c r="H13" s="12"/>
      <c r="I13" s="177"/>
      <c r="J13" s="37"/>
      <c r="K13" s="12"/>
      <c r="L13" s="12"/>
      <c r="M13" s="168"/>
      <c r="N13" s="37"/>
      <c r="O13" s="12"/>
      <c r="P13" s="12"/>
      <c r="Q13" s="55"/>
      <c r="R13" s="30"/>
      <c r="S13" s="30"/>
      <c r="T13" s="30"/>
      <c r="U13" s="30"/>
      <c r="V13" s="30"/>
      <c r="W13" s="30"/>
      <c r="X13" s="30"/>
    </row>
    <row r="14" spans="1:24" ht="13.5" customHeight="1">
      <c r="A14" s="30"/>
      <c r="B14" s="20">
        <v>10</v>
      </c>
      <c r="C14" s="15" t="s">
        <v>72</v>
      </c>
      <c r="D14" s="12"/>
      <c r="E14" s="172"/>
      <c r="F14" s="12"/>
      <c r="G14" s="12"/>
      <c r="H14" s="12"/>
      <c r="I14" s="177"/>
      <c r="J14" s="37"/>
      <c r="K14" s="12"/>
      <c r="L14" s="12"/>
      <c r="M14" s="168"/>
      <c r="N14" s="37"/>
      <c r="O14" s="12"/>
      <c r="P14" s="12"/>
      <c r="Q14" s="55"/>
      <c r="R14" s="30"/>
      <c r="S14" s="30"/>
      <c r="T14" s="30"/>
      <c r="U14" s="30"/>
      <c r="V14" s="30"/>
      <c r="W14" s="30"/>
      <c r="X14" s="30"/>
    </row>
    <row r="15" spans="1:24" ht="13.5" customHeight="1">
      <c r="A15" s="30"/>
      <c r="B15" s="20">
        <v>11</v>
      </c>
      <c r="C15" s="15" t="s">
        <v>72</v>
      </c>
      <c r="D15" s="12"/>
      <c r="E15" s="172"/>
      <c r="F15" s="12"/>
      <c r="G15" s="12"/>
      <c r="H15" s="12"/>
      <c r="I15" s="177"/>
      <c r="J15" s="37"/>
      <c r="K15" s="12"/>
      <c r="L15" s="12"/>
      <c r="M15" s="168"/>
      <c r="N15" s="37"/>
      <c r="O15" s="12"/>
      <c r="P15" s="12"/>
      <c r="Q15" s="55"/>
      <c r="R15" s="30"/>
      <c r="S15" s="30"/>
      <c r="T15" s="30"/>
      <c r="U15" s="30"/>
      <c r="V15" s="30"/>
      <c r="W15" s="30"/>
      <c r="X15" s="30"/>
    </row>
    <row r="16" spans="1:24" ht="13.5" customHeight="1">
      <c r="A16" s="30"/>
      <c r="B16" s="20">
        <v>12</v>
      </c>
      <c r="C16" s="15" t="s">
        <v>73</v>
      </c>
      <c r="D16" s="12"/>
      <c r="E16" s="172"/>
      <c r="F16" s="12"/>
      <c r="G16" s="12"/>
      <c r="H16" s="12"/>
      <c r="I16" s="179">
        <v>0</v>
      </c>
      <c r="J16" s="37"/>
      <c r="K16" s="12"/>
      <c r="L16" s="12"/>
      <c r="M16" s="176">
        <v>0</v>
      </c>
      <c r="N16" s="37"/>
      <c r="O16" s="12"/>
      <c r="P16" s="12"/>
      <c r="Q16" s="55"/>
      <c r="R16" s="30"/>
      <c r="S16" s="30"/>
      <c r="T16" s="30"/>
      <c r="U16" s="30"/>
      <c r="V16" s="30"/>
      <c r="W16" s="30"/>
      <c r="X16" s="30"/>
    </row>
    <row r="17" spans="1:24" ht="13.5" customHeight="1">
      <c r="A17" s="30"/>
      <c r="B17" s="20">
        <v>13</v>
      </c>
      <c r="C17" s="15" t="s">
        <v>74</v>
      </c>
      <c r="D17" s="12"/>
      <c r="E17" s="175">
        <f>'03_Inv'!M19-'03_Inv'!E18</f>
        <v>0</v>
      </c>
      <c r="F17" s="11"/>
      <c r="G17" s="12"/>
      <c r="H17" s="12"/>
      <c r="I17" s="177"/>
      <c r="J17" s="37"/>
      <c r="K17" s="12"/>
      <c r="L17" s="12"/>
      <c r="M17" s="28"/>
      <c r="N17" s="12"/>
      <c r="O17" s="12"/>
      <c r="P17" s="12"/>
      <c r="Q17" s="55"/>
      <c r="R17" s="30"/>
      <c r="S17" s="30"/>
      <c r="T17" s="30"/>
      <c r="U17" s="30"/>
      <c r="V17" s="30"/>
      <c r="W17" s="30"/>
      <c r="X17" s="30"/>
    </row>
    <row r="18" spans="1:24" ht="13.5" customHeight="1" thickBot="1">
      <c r="A18" s="30"/>
      <c r="B18" s="20"/>
      <c r="C18" s="12"/>
      <c r="D18" s="12"/>
      <c r="E18" s="45"/>
      <c r="F18" s="11"/>
      <c r="G18" s="12"/>
      <c r="H18" s="12"/>
      <c r="I18" s="44"/>
      <c r="J18" s="37"/>
      <c r="K18" s="12"/>
      <c r="L18" s="12"/>
      <c r="M18" s="12"/>
      <c r="N18" s="12"/>
      <c r="O18" s="12"/>
      <c r="P18" s="12"/>
      <c r="Q18" s="55"/>
      <c r="R18" s="30"/>
      <c r="S18" s="30"/>
      <c r="T18" s="30"/>
      <c r="U18" s="30"/>
      <c r="V18" s="30"/>
      <c r="W18" s="30"/>
      <c r="X18" s="30"/>
    </row>
    <row r="19" spans="1:24" ht="13.5" customHeight="1" thickBot="1">
      <c r="A19" s="30"/>
      <c r="B19" s="20"/>
      <c r="C19" s="12"/>
      <c r="D19" s="12"/>
      <c r="E19" s="8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5"/>
      <c r="R19" s="30"/>
      <c r="S19" s="30"/>
      <c r="T19" s="30"/>
      <c r="U19" s="30"/>
      <c r="V19" s="30"/>
      <c r="W19" s="30"/>
      <c r="X19" s="30"/>
    </row>
    <row r="20" spans="1:24" ht="13.5" customHeight="1" thickBot="1">
      <c r="A20" s="30"/>
      <c r="B20" s="20"/>
      <c r="C20" s="10" t="s">
        <v>52</v>
      </c>
      <c r="D20" s="12"/>
      <c r="E20" s="185">
        <f>SUM(E5:E17)</f>
        <v>0</v>
      </c>
      <c r="F20" s="11"/>
      <c r="G20" s="223" t="s">
        <v>139</v>
      </c>
      <c r="H20" s="224"/>
      <c r="I20" s="224"/>
      <c r="J20" s="224"/>
      <c r="K20" s="224"/>
      <c r="L20" s="224"/>
      <c r="M20" s="16" t="str">
        <f>IF('03_Inv'!M19-SUM(E5:E17)=0,("Correct"),("Fout"))</f>
        <v>Correct</v>
      </c>
      <c r="N20" s="12"/>
      <c r="O20" s="12"/>
      <c r="P20" s="12"/>
      <c r="Q20" s="55"/>
      <c r="R20" s="30"/>
      <c r="S20" s="30"/>
      <c r="T20" s="30"/>
      <c r="U20" s="30"/>
      <c r="V20" s="30"/>
      <c r="W20" s="30"/>
      <c r="X20" s="30"/>
    </row>
    <row r="21" spans="1:24" ht="13.5" customHeight="1" thickBot="1">
      <c r="A21" s="30"/>
      <c r="B21" s="20"/>
      <c r="C21" s="11"/>
      <c r="D21" s="12"/>
      <c r="E21" s="87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5"/>
      <c r="R21" s="30"/>
      <c r="S21" s="30"/>
      <c r="T21" s="30"/>
      <c r="U21" s="30"/>
      <c r="V21" s="30"/>
      <c r="W21" s="30"/>
      <c r="X21" s="30"/>
    </row>
    <row r="22" spans="1:24" ht="13.5" customHeight="1">
      <c r="A22" s="30"/>
      <c r="B22" s="20"/>
      <c r="C22" s="11"/>
      <c r="D22" s="12"/>
      <c r="E22" s="43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55"/>
      <c r="R22" s="30"/>
      <c r="S22" s="30"/>
      <c r="T22" s="30"/>
      <c r="U22" s="30"/>
      <c r="V22" s="30"/>
      <c r="W22" s="30"/>
      <c r="X22" s="30"/>
    </row>
    <row r="23" spans="1:24" ht="13.5" customHeight="1">
      <c r="A23" s="30"/>
      <c r="B23" s="20"/>
      <c r="C23" s="219" t="s">
        <v>32</v>
      </c>
      <c r="D23" s="70"/>
      <c r="E23" s="221" t="s">
        <v>36</v>
      </c>
      <c r="F23" s="11"/>
      <c r="G23" s="12"/>
      <c r="H23" s="12"/>
      <c r="I23" s="221" t="s">
        <v>37</v>
      </c>
      <c r="J23" s="12"/>
      <c r="K23" s="12"/>
      <c r="L23" s="12"/>
      <c r="M23" s="221" t="s">
        <v>38</v>
      </c>
      <c r="N23" s="12"/>
      <c r="O23" s="12"/>
      <c r="P23" s="12"/>
      <c r="Q23" s="55"/>
      <c r="R23" s="30"/>
      <c r="S23" s="30"/>
      <c r="T23" s="30"/>
      <c r="U23" s="30"/>
      <c r="V23" s="30"/>
      <c r="W23" s="30"/>
      <c r="X23" s="30"/>
    </row>
    <row r="24" spans="1:24" ht="13.5" customHeight="1">
      <c r="A24" s="30"/>
      <c r="B24" s="20"/>
      <c r="C24" s="218"/>
      <c r="D24" s="70"/>
      <c r="E24" s="221"/>
      <c r="F24" s="11"/>
      <c r="G24" s="12"/>
      <c r="H24" s="12"/>
      <c r="I24" s="221"/>
      <c r="J24" s="12"/>
      <c r="K24" s="12"/>
      <c r="L24" s="12"/>
      <c r="M24" s="221"/>
      <c r="N24" s="12"/>
      <c r="O24" s="12"/>
      <c r="P24" s="12"/>
      <c r="Q24" s="55"/>
      <c r="R24" s="30"/>
      <c r="S24" s="30"/>
      <c r="T24" s="30"/>
      <c r="U24" s="30"/>
      <c r="V24" s="30"/>
      <c r="W24" s="30"/>
      <c r="X24" s="30"/>
    </row>
    <row r="25" spans="1:24" ht="13.5" customHeight="1">
      <c r="A25" s="30"/>
      <c r="B25" s="20"/>
      <c r="C25" s="69"/>
      <c r="D25" s="70"/>
      <c r="E25" s="8"/>
      <c r="F25" s="11"/>
      <c r="G25" s="12"/>
      <c r="H25" s="12"/>
      <c r="I25" s="8"/>
      <c r="J25" s="12"/>
      <c r="K25" s="12"/>
      <c r="L25" s="12"/>
      <c r="M25" s="8"/>
      <c r="N25" s="12"/>
      <c r="O25" s="12"/>
      <c r="P25" s="12"/>
      <c r="Q25" s="55"/>
      <c r="R25" s="30"/>
      <c r="S25" s="30"/>
      <c r="T25" s="30"/>
      <c r="U25" s="30"/>
      <c r="V25" s="30"/>
      <c r="W25" s="30"/>
      <c r="X25" s="30"/>
    </row>
    <row r="26" spans="1:24" ht="13.5" customHeight="1">
      <c r="A26" s="30"/>
      <c r="B26" s="20"/>
      <c r="C26" s="12" t="s">
        <v>75</v>
      </c>
      <c r="D26" s="12"/>
      <c r="E26" s="172"/>
      <c r="F26" s="17"/>
      <c r="G26" s="17"/>
      <c r="H26" s="17"/>
      <c r="I26" s="172"/>
      <c r="J26" s="17"/>
      <c r="K26" s="17"/>
      <c r="L26" s="17"/>
      <c r="M26" s="172"/>
      <c r="N26" s="12"/>
      <c r="O26" s="12"/>
      <c r="P26" s="12"/>
      <c r="Q26" s="55"/>
      <c r="R26" s="30"/>
      <c r="S26" s="30"/>
      <c r="T26" s="30"/>
      <c r="U26" s="30"/>
      <c r="V26" s="30"/>
      <c r="W26" s="30"/>
      <c r="X26" s="30"/>
    </row>
    <row r="27" spans="1:24" ht="13.5" customHeight="1">
      <c r="A27" s="30"/>
      <c r="B27" s="20"/>
      <c r="C27" s="12"/>
      <c r="D27" s="12"/>
      <c r="E27" s="17"/>
      <c r="F27" s="17"/>
      <c r="G27" s="17"/>
      <c r="H27" s="17"/>
      <c r="I27" s="17"/>
      <c r="J27" s="17"/>
      <c r="K27" s="17"/>
      <c r="L27" s="17"/>
      <c r="M27" s="17"/>
      <c r="N27" s="12"/>
      <c r="O27" s="12"/>
      <c r="P27" s="12"/>
      <c r="Q27" s="55"/>
      <c r="R27" s="30"/>
      <c r="S27" s="30"/>
      <c r="T27" s="30"/>
      <c r="U27" s="30"/>
      <c r="V27" s="30"/>
      <c r="W27" s="30"/>
      <c r="X27" s="30"/>
    </row>
    <row r="28" spans="1:24" ht="13.5" customHeight="1">
      <c r="A28" s="30"/>
      <c r="B28" s="20"/>
      <c r="C28" s="12" t="s">
        <v>76</v>
      </c>
      <c r="D28" s="12"/>
      <c r="E28" s="172"/>
      <c r="F28" s="45"/>
      <c r="G28" s="17"/>
      <c r="H28" s="17"/>
      <c r="I28" s="17"/>
      <c r="J28" s="17"/>
      <c r="K28" s="17"/>
      <c r="L28" s="17"/>
      <c r="M28" s="17"/>
      <c r="N28" s="12"/>
      <c r="O28" s="12"/>
      <c r="P28" s="12"/>
      <c r="Q28" s="55"/>
      <c r="R28" s="30"/>
      <c r="S28" s="30"/>
      <c r="T28" s="30"/>
      <c r="U28" s="30"/>
      <c r="V28" s="30"/>
      <c r="W28" s="30"/>
      <c r="X28" s="30"/>
    </row>
    <row r="29" spans="1:24" ht="13.5" customHeight="1">
      <c r="A29" s="30"/>
      <c r="B29" s="20"/>
      <c r="C29" s="12"/>
      <c r="D29" s="12"/>
      <c r="E29" s="37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5"/>
      <c r="R29" s="30"/>
      <c r="S29" s="30"/>
      <c r="T29" s="30"/>
      <c r="U29" s="30"/>
      <c r="V29" s="30"/>
      <c r="W29" s="30"/>
      <c r="X29" s="30"/>
    </row>
    <row r="30" spans="1:24" ht="13.5" customHeight="1">
      <c r="A30" s="30"/>
      <c r="B30" s="20"/>
      <c r="C30" s="219" t="s">
        <v>77</v>
      </c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55"/>
      <c r="R30" s="30"/>
      <c r="S30" s="30"/>
      <c r="T30" s="30"/>
      <c r="U30" s="30"/>
      <c r="V30" s="30"/>
      <c r="W30" s="30"/>
      <c r="X30" s="30"/>
    </row>
    <row r="31" spans="1:24" ht="13.5" customHeight="1" thickBot="1">
      <c r="A31" s="30"/>
      <c r="B31" s="22"/>
      <c r="C31" s="58"/>
      <c r="D31" s="58"/>
      <c r="E31" s="77"/>
      <c r="F31" s="7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  <c r="R31" s="30"/>
      <c r="S31" s="30"/>
      <c r="T31" s="30"/>
      <c r="U31" s="30"/>
      <c r="V31" s="30"/>
      <c r="W31" s="30"/>
      <c r="X31" s="30"/>
    </row>
    <row r="32" spans="1:24" ht="13.5" customHeight="1">
      <c r="A32" s="30"/>
      <c r="B32" s="29"/>
      <c r="C32" s="30"/>
      <c r="D32" s="30"/>
      <c r="E32" s="36"/>
      <c r="F32" s="3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5" ht="13.5" customHeight="1">
      <c r="A33" s="30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5" ht="13.5" customHeight="1">
      <c r="A34" s="30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5" ht="13.5" customHeight="1">
      <c r="A35" s="30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5" ht="13.5" customHeight="1">
      <c r="A36" s="30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5" ht="13.5" customHeight="1">
      <c r="A37" s="30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5" ht="13.5" hidden="1" customHeight="1">
      <c r="A38" s="30"/>
      <c r="B38" s="29"/>
      <c r="C38" s="30" t="str">
        <f t="shared" ref="C38:C50" si="0">C5</f>
        <v>Kapitaal</v>
      </c>
      <c r="D38" s="30"/>
      <c r="E38" s="30">
        <f t="shared" ref="E38:E50" si="1">E5</f>
        <v>0</v>
      </c>
      <c r="F38" s="30"/>
      <c r="G38" s="30"/>
      <c r="H38" s="30"/>
      <c r="I38" s="30">
        <f t="shared" ref="I38:I50" si="2">I5</f>
        <v>0</v>
      </c>
      <c r="J38" s="30"/>
      <c r="K38" s="30"/>
      <c r="L38" s="30"/>
      <c r="M38" s="30">
        <f>M5</f>
        <v>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5" ht="13.5" hidden="1" customHeight="1">
      <c r="A39" s="30"/>
      <c r="B39" s="29"/>
      <c r="C39" s="30" t="str">
        <f t="shared" si="0"/>
        <v>Kapitaal</v>
      </c>
      <c r="D39" s="30"/>
      <c r="E39" s="30">
        <f t="shared" si="1"/>
        <v>0</v>
      </c>
      <c r="F39" s="30"/>
      <c r="G39" s="30"/>
      <c r="H39" s="30"/>
      <c r="I39" s="30">
        <f t="shared" si="2"/>
        <v>0</v>
      </c>
      <c r="J39" s="30"/>
      <c r="K39" s="30"/>
      <c r="L39" s="30"/>
      <c r="M39" s="30">
        <f>M6</f>
        <v>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5" ht="13.5" hidden="1" customHeight="1">
      <c r="A40" s="30"/>
      <c r="B40" s="29"/>
      <c r="C40" s="30" t="str">
        <f t="shared" si="0"/>
        <v>Achtergestelde lening</v>
      </c>
      <c r="D40" s="30"/>
      <c r="E40" s="30">
        <f t="shared" si="1"/>
        <v>0</v>
      </c>
      <c r="F40" s="30"/>
      <c r="G40" s="30"/>
      <c r="H40" s="30"/>
      <c r="I40" s="30">
        <f t="shared" si="2"/>
        <v>0</v>
      </c>
      <c r="J40" s="30"/>
      <c r="K40" s="30"/>
      <c r="L40" s="30"/>
      <c r="M40" s="30">
        <f t="shared" ref="M40:M50" si="3">IF(I40=0,0,((E40+(E40-I55)/2)*I40))</f>
        <v>0</v>
      </c>
      <c r="N40" s="30"/>
      <c r="O40" s="30"/>
      <c r="P40" s="30"/>
      <c r="Q40" s="30"/>
      <c r="R40" s="30"/>
      <c r="S40" s="30">
        <f>IF(E40=0,0,E40-I55)</f>
        <v>0</v>
      </c>
      <c r="T40" s="30"/>
      <c r="U40" s="30">
        <f>IF(I40=0,0,((S40+(S40-I55)/2)*I40))</f>
        <v>0</v>
      </c>
      <c r="V40" s="30"/>
      <c r="W40" s="30">
        <f>IF(I40=0,0,S40-I55)</f>
        <v>0</v>
      </c>
      <c r="X40" s="30"/>
      <c r="Y40" s="30">
        <f>IF(I40=0,0,((W40+(W40-I55)/2)*I40))</f>
        <v>0</v>
      </c>
    </row>
    <row r="41" spans="1:25" ht="13.5" hidden="1" customHeight="1">
      <c r="A41" s="30"/>
      <c r="B41" s="29"/>
      <c r="C41" s="30" t="str">
        <f t="shared" si="0"/>
        <v>Achtergestelde lening</v>
      </c>
      <c r="D41" s="30"/>
      <c r="E41" s="30">
        <f t="shared" si="1"/>
        <v>0</v>
      </c>
      <c r="F41" s="30"/>
      <c r="G41" s="30"/>
      <c r="H41" s="30"/>
      <c r="I41" s="30">
        <f t="shared" si="2"/>
        <v>0</v>
      </c>
      <c r="J41" s="30"/>
      <c r="K41" s="30"/>
      <c r="L41" s="30"/>
      <c r="M41" s="30">
        <f t="shared" si="3"/>
        <v>0</v>
      </c>
      <c r="N41" s="30"/>
      <c r="O41" s="30"/>
      <c r="P41" s="30"/>
      <c r="Q41" s="30"/>
      <c r="R41" s="30"/>
      <c r="S41" s="30">
        <f t="shared" ref="S41:S48" si="4">IF(E41=0,0,E41-I56)</f>
        <v>0</v>
      </c>
      <c r="T41" s="30"/>
      <c r="U41" s="30">
        <f t="shared" ref="U41:U48" si="5">IF(I41=0,0,((S41+(S41-I56)/2)*I41))</f>
        <v>0</v>
      </c>
      <c r="V41" s="30"/>
      <c r="W41" s="30">
        <f t="shared" ref="W41:W48" si="6">IF(I41=0,0,S41-I56)</f>
        <v>0</v>
      </c>
      <c r="X41" s="30"/>
      <c r="Y41" s="30">
        <f t="shared" ref="Y41:Y48" si="7">IF(I41=0,0,((W41+(W41-I56)/2)*I41))</f>
        <v>0</v>
      </c>
    </row>
    <row r="42" spans="1:25" ht="13.5" hidden="1" customHeight="1">
      <c r="A42" s="30"/>
      <c r="B42" s="29"/>
      <c r="C42" s="30" t="str">
        <f t="shared" si="0"/>
        <v>Hypotheek</v>
      </c>
      <c r="D42" s="30"/>
      <c r="E42" s="30">
        <f t="shared" si="1"/>
        <v>0</v>
      </c>
      <c r="F42" s="30"/>
      <c r="G42" s="30"/>
      <c r="H42" s="30"/>
      <c r="I42" s="30">
        <f t="shared" si="2"/>
        <v>0</v>
      </c>
      <c r="J42" s="30"/>
      <c r="K42" s="30"/>
      <c r="L42" s="30"/>
      <c r="M42" s="30">
        <f t="shared" si="3"/>
        <v>0</v>
      </c>
      <c r="N42" s="30"/>
      <c r="O42" s="30"/>
      <c r="P42" s="30"/>
      <c r="Q42" s="30"/>
      <c r="R42" s="30"/>
      <c r="S42" s="30">
        <f t="shared" si="4"/>
        <v>0</v>
      </c>
      <c r="T42" s="30"/>
      <c r="U42" s="30">
        <f t="shared" si="5"/>
        <v>0</v>
      </c>
      <c r="V42" s="30"/>
      <c r="W42" s="30">
        <f t="shared" si="6"/>
        <v>0</v>
      </c>
      <c r="X42" s="30"/>
      <c r="Y42" s="30">
        <f t="shared" si="7"/>
        <v>0</v>
      </c>
    </row>
    <row r="43" spans="1:25" ht="13.5" hidden="1" customHeight="1">
      <c r="A43" s="30"/>
      <c r="B43" s="29"/>
      <c r="C43" s="30" t="str">
        <f t="shared" si="0"/>
        <v>Borgstellingskrediet</v>
      </c>
      <c r="D43" s="30"/>
      <c r="E43" s="30">
        <f t="shared" si="1"/>
        <v>0</v>
      </c>
      <c r="F43" s="30"/>
      <c r="G43" s="30"/>
      <c r="H43" s="30"/>
      <c r="I43" s="30">
        <f t="shared" si="2"/>
        <v>0</v>
      </c>
      <c r="J43" s="30"/>
      <c r="K43" s="30"/>
      <c r="L43" s="30"/>
      <c r="M43" s="30">
        <f t="shared" si="3"/>
        <v>0</v>
      </c>
      <c r="N43" s="30"/>
      <c r="O43" s="30"/>
      <c r="P43" s="30"/>
      <c r="Q43" s="30"/>
      <c r="R43" s="30"/>
      <c r="S43" s="30">
        <f t="shared" si="4"/>
        <v>0</v>
      </c>
      <c r="T43" s="30"/>
      <c r="U43" s="30">
        <f t="shared" si="5"/>
        <v>0</v>
      </c>
      <c r="V43" s="30"/>
      <c r="W43" s="30">
        <f t="shared" si="6"/>
        <v>0</v>
      </c>
      <c r="X43" s="30"/>
      <c r="Y43" s="30">
        <f t="shared" si="7"/>
        <v>0</v>
      </c>
    </row>
    <row r="44" spans="1:25" ht="13.5" hidden="1" customHeight="1">
      <c r="A44" s="30"/>
      <c r="B44" s="29"/>
      <c r="C44" s="30" t="str">
        <f t="shared" si="0"/>
        <v>Lening bank</v>
      </c>
      <c r="D44" s="30"/>
      <c r="E44" s="30">
        <f t="shared" si="1"/>
        <v>0</v>
      </c>
      <c r="F44" s="30"/>
      <c r="G44" s="30"/>
      <c r="H44" s="30"/>
      <c r="I44" s="30">
        <f t="shared" si="2"/>
        <v>0</v>
      </c>
      <c r="J44" s="30"/>
      <c r="K44" s="30"/>
      <c r="L44" s="30"/>
      <c r="M44" s="30">
        <f>IF(I44=0,0,(((E44+(E44-I59))/2)*I44))</f>
        <v>0</v>
      </c>
      <c r="N44" s="30"/>
      <c r="O44" s="30"/>
      <c r="P44" s="30"/>
      <c r="Q44" s="30"/>
      <c r="R44" s="30"/>
      <c r="S44" s="30">
        <f t="shared" si="4"/>
        <v>0</v>
      </c>
      <c r="T44" s="30"/>
      <c r="U44" s="30">
        <f>IF(I44=0,0,(((S44+(S44-I59))/2)*I44))</f>
        <v>0</v>
      </c>
      <c r="V44" s="30"/>
      <c r="W44" s="30">
        <f t="shared" si="6"/>
        <v>0</v>
      </c>
      <c r="X44" s="30"/>
      <c r="Y44" s="30">
        <f>IF(I44=0,0,(((W44+(W44-I59))/2)*I44))</f>
        <v>0</v>
      </c>
    </row>
    <row r="45" spans="1:25" ht="13.5" hidden="1" customHeight="1">
      <c r="A45" s="30"/>
      <c r="B45" s="29"/>
      <c r="C45" s="30" t="str">
        <f t="shared" si="0"/>
        <v xml:space="preserve">Lening  </v>
      </c>
      <c r="D45" s="30"/>
      <c r="E45" s="30">
        <f t="shared" si="1"/>
        <v>0</v>
      </c>
      <c r="F45" s="30"/>
      <c r="G45" s="30"/>
      <c r="H45" s="30"/>
      <c r="I45" s="30">
        <f t="shared" si="2"/>
        <v>0</v>
      </c>
      <c r="J45" s="30"/>
      <c r="K45" s="30"/>
      <c r="L45" s="30"/>
      <c r="M45" s="30">
        <f t="shared" si="3"/>
        <v>0</v>
      </c>
      <c r="N45" s="30"/>
      <c r="O45" s="30"/>
      <c r="P45" s="30"/>
      <c r="Q45" s="30"/>
      <c r="R45" s="30"/>
      <c r="S45" s="30">
        <f t="shared" si="4"/>
        <v>0</v>
      </c>
      <c r="T45" s="30"/>
      <c r="U45" s="30">
        <f t="shared" si="5"/>
        <v>0</v>
      </c>
      <c r="V45" s="30"/>
      <c r="W45" s="30">
        <f t="shared" si="6"/>
        <v>0</v>
      </c>
      <c r="X45" s="30"/>
      <c r="Y45" s="30">
        <f t="shared" si="7"/>
        <v>0</v>
      </c>
    </row>
    <row r="46" spans="1:25" ht="13.5" hidden="1" customHeight="1">
      <c r="A46" s="39"/>
      <c r="B46" s="34"/>
      <c r="C46" s="30" t="str">
        <f t="shared" si="0"/>
        <v>Leasing</v>
      </c>
      <c r="D46" s="39"/>
      <c r="E46" s="30">
        <f t="shared" si="1"/>
        <v>0</v>
      </c>
      <c r="F46" s="39"/>
      <c r="G46" s="39"/>
      <c r="H46" s="39"/>
      <c r="I46" s="30">
        <f t="shared" si="2"/>
        <v>0</v>
      </c>
      <c r="J46" s="39"/>
      <c r="K46" s="39"/>
      <c r="L46" s="39"/>
      <c r="M46" s="30">
        <f t="shared" si="3"/>
        <v>0</v>
      </c>
      <c r="N46" s="39"/>
      <c r="O46" s="39"/>
      <c r="P46" s="39"/>
      <c r="Q46" s="39"/>
      <c r="R46" s="39"/>
      <c r="S46" s="30">
        <f t="shared" si="4"/>
        <v>0</v>
      </c>
      <c r="T46" s="30"/>
      <c r="U46" s="30">
        <f t="shared" si="5"/>
        <v>0</v>
      </c>
      <c r="V46" s="30"/>
      <c r="W46" s="30">
        <f t="shared" si="6"/>
        <v>0</v>
      </c>
      <c r="X46" s="30"/>
      <c r="Y46" s="30">
        <f t="shared" si="7"/>
        <v>0</v>
      </c>
    </row>
    <row r="47" spans="1:25" ht="13.5" hidden="1" customHeight="1">
      <c r="A47" s="39"/>
      <c r="B47" s="34"/>
      <c r="C47" s="30" t="str">
        <f t="shared" si="0"/>
        <v>Rekening courant bank</v>
      </c>
      <c r="D47" s="39"/>
      <c r="E47" s="30">
        <f t="shared" si="1"/>
        <v>0</v>
      </c>
      <c r="F47" s="39"/>
      <c r="G47" s="39"/>
      <c r="H47" s="39"/>
      <c r="I47" s="30">
        <f t="shared" si="2"/>
        <v>0</v>
      </c>
      <c r="J47" s="39"/>
      <c r="K47" s="39"/>
      <c r="L47" s="39"/>
      <c r="M47" s="30">
        <f t="shared" si="3"/>
        <v>0</v>
      </c>
      <c r="N47" s="39"/>
      <c r="O47" s="39"/>
      <c r="P47" s="39"/>
      <c r="Q47" s="39"/>
      <c r="R47" s="39"/>
      <c r="S47" s="30">
        <f t="shared" si="4"/>
        <v>0</v>
      </c>
      <c r="T47" s="30"/>
      <c r="U47" s="30">
        <f t="shared" si="5"/>
        <v>0</v>
      </c>
      <c r="V47" s="30"/>
      <c r="W47" s="30">
        <f t="shared" si="6"/>
        <v>0</v>
      </c>
      <c r="X47" s="30"/>
      <c r="Y47" s="30">
        <f t="shared" si="7"/>
        <v>0</v>
      </c>
    </row>
    <row r="48" spans="1:25" ht="13.5" hidden="1" customHeight="1">
      <c r="A48" s="39"/>
      <c r="B48" s="34"/>
      <c r="C48" s="30" t="str">
        <f t="shared" si="0"/>
        <v>Rekening courant bank</v>
      </c>
      <c r="D48" s="39"/>
      <c r="E48" s="30">
        <f t="shared" si="1"/>
        <v>0</v>
      </c>
      <c r="F48" s="39"/>
      <c r="G48" s="39"/>
      <c r="H48" s="39"/>
      <c r="I48" s="30">
        <f t="shared" si="2"/>
        <v>0</v>
      </c>
      <c r="J48" s="39"/>
      <c r="K48" s="39"/>
      <c r="L48" s="39"/>
      <c r="M48" s="30">
        <f t="shared" si="3"/>
        <v>0</v>
      </c>
      <c r="N48" s="39"/>
      <c r="O48" s="39"/>
      <c r="P48" s="39"/>
      <c r="Q48" s="39"/>
      <c r="R48" s="39"/>
      <c r="S48" s="30">
        <f t="shared" si="4"/>
        <v>0</v>
      </c>
      <c r="T48" s="30"/>
      <c r="U48" s="30">
        <f t="shared" si="5"/>
        <v>0</v>
      </c>
      <c r="V48" s="30"/>
      <c r="W48" s="30">
        <f t="shared" si="6"/>
        <v>0</v>
      </c>
      <c r="X48" s="30"/>
      <c r="Y48" s="30">
        <f t="shared" si="7"/>
        <v>0</v>
      </c>
    </row>
    <row r="49" spans="1:25" ht="13.5" hidden="1" customHeight="1">
      <c r="A49" s="39"/>
      <c r="B49" s="34"/>
      <c r="C49" s="30" t="str">
        <f t="shared" si="0"/>
        <v>Crediteuren</v>
      </c>
      <c r="D49" s="39"/>
      <c r="E49" s="30">
        <f t="shared" si="1"/>
        <v>0</v>
      </c>
      <c r="F49" s="39"/>
      <c r="G49" s="39"/>
      <c r="H49" s="39"/>
      <c r="I49" s="30">
        <f t="shared" si="2"/>
        <v>0</v>
      </c>
      <c r="J49" s="39"/>
      <c r="K49" s="39"/>
      <c r="L49" s="39"/>
      <c r="M49" s="30"/>
      <c r="N49" s="39"/>
      <c r="O49" s="39"/>
      <c r="P49" s="39"/>
      <c r="Q49" s="39"/>
      <c r="R49" s="39"/>
      <c r="S49" s="30"/>
      <c r="T49" s="30"/>
      <c r="U49" s="30"/>
      <c r="V49" s="30"/>
      <c r="W49" s="30"/>
      <c r="X49" s="30"/>
      <c r="Y49" s="30"/>
    </row>
    <row r="50" spans="1:25" ht="13.5" hidden="1" customHeight="1">
      <c r="A50" s="39"/>
      <c r="B50" s="34"/>
      <c r="C50" s="30" t="str">
        <f t="shared" si="0"/>
        <v>Voorfinanciering BTW</v>
      </c>
      <c r="D50" s="39"/>
      <c r="E50" s="30">
        <f t="shared" si="1"/>
        <v>0</v>
      </c>
      <c r="F50" s="39"/>
      <c r="G50" s="39"/>
      <c r="H50" s="39"/>
      <c r="I50" s="30">
        <f t="shared" si="2"/>
        <v>0</v>
      </c>
      <c r="J50" s="39"/>
      <c r="K50" s="39"/>
      <c r="L50" s="39"/>
      <c r="M50" s="30">
        <f t="shared" si="3"/>
        <v>0</v>
      </c>
      <c r="N50" s="39"/>
      <c r="O50" s="39"/>
      <c r="P50" s="39"/>
      <c r="Q50" s="39"/>
      <c r="R50" s="39"/>
      <c r="S50" s="30"/>
      <c r="T50" s="30"/>
      <c r="V50" s="30"/>
      <c r="W50" s="30"/>
      <c r="X50" s="30"/>
    </row>
    <row r="51" spans="1:25" ht="13.5" hidden="1" customHeight="1">
      <c r="A51" s="39"/>
      <c r="B51" s="3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0"/>
      <c r="T51" s="30"/>
      <c r="U51" s="30"/>
      <c r="V51" s="30"/>
      <c r="W51" s="30"/>
      <c r="X51" s="30"/>
    </row>
    <row r="52" spans="1:25" ht="13.5" hidden="1" customHeight="1">
      <c r="A52" s="39"/>
      <c r="B52" s="3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0">
        <f>SUM(M40:M48)</f>
        <v>0</v>
      </c>
      <c r="N52" s="39"/>
      <c r="O52" s="39"/>
      <c r="P52" s="39"/>
      <c r="Q52" s="39"/>
      <c r="R52" s="39"/>
      <c r="S52" s="30"/>
      <c r="T52" s="30"/>
      <c r="U52" s="30">
        <f>SUM(U40:U48)</f>
        <v>0</v>
      </c>
      <c r="V52" s="30"/>
      <c r="W52" s="30"/>
      <c r="X52" s="30"/>
      <c r="Y52" s="30">
        <f>SUM(Y40:Y48)</f>
        <v>0</v>
      </c>
    </row>
    <row r="53" spans="1:25" ht="13.5" hidden="1" customHeight="1">
      <c r="A53" s="39"/>
      <c r="B53" s="34"/>
      <c r="C53" s="39" t="str">
        <f t="shared" ref="C53:C65" si="8">C5</f>
        <v>Kapitaal</v>
      </c>
      <c r="D53" s="39"/>
      <c r="E53" s="39">
        <f t="shared" ref="E53:E65" si="9">E5</f>
        <v>0</v>
      </c>
      <c r="F53" s="39"/>
      <c r="G53" s="39"/>
      <c r="H53" s="39"/>
      <c r="I53" s="39">
        <f>I5</f>
        <v>0</v>
      </c>
      <c r="J53" s="39"/>
      <c r="K53" s="39"/>
      <c r="L53" s="39"/>
      <c r="M53" s="39">
        <f t="shared" ref="M53:M64" si="10">M5</f>
        <v>0</v>
      </c>
      <c r="N53" s="39"/>
      <c r="O53" s="39"/>
      <c r="P53" s="39"/>
      <c r="Q53" s="39"/>
      <c r="R53" s="39"/>
      <c r="S53" s="30"/>
      <c r="T53" s="30"/>
      <c r="U53" s="30"/>
      <c r="V53" s="30"/>
      <c r="W53" s="30"/>
      <c r="X53" s="30"/>
    </row>
    <row r="54" spans="1:25" ht="13.5" hidden="1" customHeight="1">
      <c r="A54" s="39"/>
      <c r="B54" s="34"/>
      <c r="C54" s="39" t="str">
        <f t="shared" si="8"/>
        <v>Kapitaal</v>
      </c>
      <c r="D54" s="39"/>
      <c r="E54" s="39">
        <f t="shared" si="9"/>
        <v>0</v>
      </c>
      <c r="F54" s="39"/>
      <c r="G54" s="39"/>
      <c r="H54" s="39"/>
      <c r="I54" s="39">
        <f>I6</f>
        <v>0</v>
      </c>
      <c r="J54" s="39"/>
      <c r="K54" s="39"/>
      <c r="L54" s="39"/>
      <c r="M54" s="39">
        <f t="shared" si="10"/>
        <v>0</v>
      </c>
      <c r="N54" s="39"/>
      <c r="O54" s="39"/>
      <c r="P54" s="39"/>
      <c r="Q54" s="39"/>
      <c r="R54" s="39"/>
      <c r="S54" s="30"/>
      <c r="T54" s="30"/>
      <c r="U54" s="30"/>
      <c r="V54" s="30"/>
      <c r="W54" s="30"/>
      <c r="X54" s="30"/>
    </row>
    <row r="55" spans="1:25" ht="13.5" hidden="1" customHeight="1">
      <c r="A55" s="39"/>
      <c r="B55" s="34"/>
      <c r="C55" s="39" t="str">
        <f t="shared" si="8"/>
        <v>Achtergestelde lening</v>
      </c>
      <c r="D55" s="39"/>
      <c r="E55" s="39">
        <f t="shared" si="9"/>
        <v>0</v>
      </c>
      <c r="F55" s="39"/>
      <c r="G55" s="39"/>
      <c r="H55" s="39"/>
      <c r="I55" s="39">
        <f t="shared" ref="I55:I63" si="11">IF(M55=0,0,E55/M55)</f>
        <v>0</v>
      </c>
      <c r="J55" s="39"/>
      <c r="K55" s="39"/>
      <c r="L55" s="39"/>
      <c r="M55" s="39">
        <f t="shared" si="10"/>
        <v>0</v>
      </c>
      <c r="N55" s="39"/>
      <c r="O55" s="39"/>
      <c r="P55" s="39"/>
      <c r="Q55" s="39"/>
      <c r="R55" s="39"/>
      <c r="S55" s="30"/>
      <c r="T55" s="30"/>
      <c r="U55" s="30"/>
      <c r="V55" s="30"/>
      <c r="W55" s="30"/>
      <c r="X55" s="30"/>
    </row>
    <row r="56" spans="1:25" ht="13.5" hidden="1" customHeight="1">
      <c r="A56" s="30"/>
      <c r="B56" s="29"/>
      <c r="C56" s="39" t="str">
        <f t="shared" si="8"/>
        <v>Achtergestelde lening</v>
      </c>
      <c r="D56" s="30"/>
      <c r="E56" s="39">
        <f t="shared" si="9"/>
        <v>0</v>
      </c>
      <c r="F56" s="30"/>
      <c r="G56" s="30"/>
      <c r="H56" s="30"/>
      <c r="I56" s="39">
        <f t="shared" si="11"/>
        <v>0</v>
      </c>
      <c r="J56" s="30"/>
      <c r="K56" s="30"/>
      <c r="L56" s="30"/>
      <c r="M56" s="39">
        <f t="shared" si="10"/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5" ht="13.5" hidden="1" customHeight="1">
      <c r="A57" s="30"/>
      <c r="B57" s="29"/>
      <c r="C57" s="39" t="str">
        <f t="shared" si="8"/>
        <v>Hypotheek</v>
      </c>
      <c r="D57" s="30"/>
      <c r="E57" s="39">
        <f t="shared" si="9"/>
        <v>0</v>
      </c>
      <c r="F57" s="30"/>
      <c r="G57" s="30"/>
      <c r="H57" s="30"/>
      <c r="I57" s="39">
        <f t="shared" si="11"/>
        <v>0</v>
      </c>
      <c r="J57" s="30"/>
      <c r="K57" s="30"/>
      <c r="L57" s="30"/>
      <c r="M57" s="39">
        <f t="shared" si="10"/>
        <v>0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5" ht="13.5" hidden="1" customHeight="1">
      <c r="A58" s="30"/>
      <c r="B58" s="29"/>
      <c r="C58" s="39" t="str">
        <f t="shared" si="8"/>
        <v>Borgstellingskrediet</v>
      </c>
      <c r="D58" s="30"/>
      <c r="E58" s="39">
        <f t="shared" si="9"/>
        <v>0</v>
      </c>
      <c r="F58" s="30"/>
      <c r="G58" s="30"/>
      <c r="H58" s="30"/>
      <c r="I58" s="39">
        <f t="shared" si="11"/>
        <v>0</v>
      </c>
      <c r="J58" s="30"/>
      <c r="K58" s="30"/>
      <c r="L58" s="30"/>
      <c r="M58" s="39">
        <f t="shared" si="10"/>
        <v>0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5" ht="13.5" hidden="1" customHeight="1">
      <c r="A59" s="39"/>
      <c r="B59" s="34"/>
      <c r="C59" s="39" t="str">
        <f t="shared" si="8"/>
        <v>Lening bank</v>
      </c>
      <c r="D59" s="39"/>
      <c r="E59" s="39">
        <f t="shared" si="9"/>
        <v>0</v>
      </c>
      <c r="F59" s="39"/>
      <c r="G59" s="39"/>
      <c r="H59" s="39"/>
      <c r="I59" s="39">
        <f t="shared" si="11"/>
        <v>0</v>
      </c>
      <c r="J59" s="39"/>
      <c r="K59" s="39"/>
      <c r="L59" s="39"/>
      <c r="M59" s="39">
        <f t="shared" si="10"/>
        <v>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5" ht="13.5" hidden="1" customHeight="1">
      <c r="A60" s="39"/>
      <c r="B60" s="34"/>
      <c r="C60" s="39" t="str">
        <f t="shared" si="8"/>
        <v xml:space="preserve">Lening  </v>
      </c>
      <c r="D60" s="39"/>
      <c r="E60" s="39">
        <f t="shared" si="9"/>
        <v>0</v>
      </c>
      <c r="F60" s="39"/>
      <c r="G60" s="39"/>
      <c r="H60" s="39"/>
      <c r="I60" s="39">
        <f t="shared" si="11"/>
        <v>0</v>
      </c>
      <c r="J60" s="39"/>
      <c r="K60" s="39"/>
      <c r="L60" s="39"/>
      <c r="M60" s="39">
        <f t="shared" si="10"/>
        <v>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5" ht="13.5" hidden="1" customHeight="1">
      <c r="A61" s="39"/>
      <c r="B61" s="34"/>
      <c r="C61" s="39" t="str">
        <f t="shared" si="8"/>
        <v>Leasing</v>
      </c>
      <c r="D61" s="39"/>
      <c r="E61" s="39">
        <f t="shared" si="9"/>
        <v>0</v>
      </c>
      <c r="F61" s="39"/>
      <c r="G61" s="39"/>
      <c r="H61" s="39"/>
      <c r="I61" s="76">
        <f t="shared" si="11"/>
        <v>0</v>
      </c>
      <c r="J61" s="39"/>
      <c r="K61" s="39"/>
      <c r="L61" s="39"/>
      <c r="M61" s="39">
        <f t="shared" si="10"/>
        <v>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5" ht="13.5" hidden="1" customHeight="1">
      <c r="A62" s="39"/>
      <c r="B62" s="34"/>
      <c r="C62" s="39" t="str">
        <f t="shared" si="8"/>
        <v>Rekening courant bank</v>
      </c>
      <c r="D62" s="39"/>
      <c r="E62" s="39">
        <f t="shared" si="9"/>
        <v>0</v>
      </c>
      <c r="F62" s="39"/>
      <c r="G62" s="39"/>
      <c r="H62" s="39"/>
      <c r="I62" s="39">
        <f t="shared" si="11"/>
        <v>0</v>
      </c>
      <c r="J62" s="39"/>
      <c r="K62" s="39"/>
      <c r="L62" s="39"/>
      <c r="M62" s="39">
        <f t="shared" si="10"/>
        <v>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5" ht="13.5" hidden="1" customHeight="1">
      <c r="A63" s="39"/>
      <c r="B63" s="34"/>
      <c r="C63" s="39" t="str">
        <f t="shared" si="8"/>
        <v>Rekening courant bank</v>
      </c>
      <c r="D63" s="39"/>
      <c r="E63" s="39">
        <f t="shared" si="9"/>
        <v>0</v>
      </c>
      <c r="F63" s="39"/>
      <c r="G63" s="39"/>
      <c r="H63" s="39"/>
      <c r="I63" s="39">
        <f t="shared" si="11"/>
        <v>0</v>
      </c>
      <c r="J63" s="39"/>
      <c r="K63" s="39"/>
      <c r="L63" s="39"/>
      <c r="M63" s="39">
        <f t="shared" si="10"/>
        <v>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5" ht="13.5" hidden="1" customHeight="1">
      <c r="A64" s="39"/>
      <c r="B64" s="34"/>
      <c r="C64" s="39" t="str">
        <f t="shared" si="8"/>
        <v>Crediteuren</v>
      </c>
      <c r="D64" s="39"/>
      <c r="E64" s="39">
        <f t="shared" si="9"/>
        <v>0</v>
      </c>
      <c r="F64" s="39"/>
      <c r="G64" s="39"/>
      <c r="H64" s="39"/>
      <c r="I64" s="39">
        <f>I16</f>
        <v>0</v>
      </c>
      <c r="J64" s="39"/>
      <c r="K64" s="39"/>
      <c r="L64" s="39"/>
      <c r="M64" s="39">
        <f t="shared" si="10"/>
        <v>0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3.5" hidden="1" customHeight="1">
      <c r="A65" s="39"/>
      <c r="B65" s="34"/>
      <c r="C65" s="39" t="str">
        <f t="shared" si="8"/>
        <v>Voorfinanciering BTW</v>
      </c>
      <c r="D65" s="39"/>
      <c r="E65" s="39">
        <f t="shared" si="9"/>
        <v>0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3.5" customHeight="1">
      <c r="A66" s="39"/>
      <c r="B66" s="3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3.5" customHeight="1">
      <c r="A67" s="39"/>
      <c r="B67" s="34"/>
      <c r="C67" s="39"/>
      <c r="D67" s="39"/>
      <c r="E67" s="39"/>
      <c r="F67" s="39"/>
      <c r="G67" s="39"/>
      <c r="H67" s="39"/>
      <c r="I67" s="76">
        <f>SUM(I55:I63)</f>
        <v>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3.5" customHeight="1">
      <c r="A68" s="39"/>
      <c r="B68" s="3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3.5" customHeight="1">
      <c r="A69" s="39"/>
      <c r="B69" s="3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3.5" customHeight="1">
      <c r="A70" s="39"/>
      <c r="B70" s="34"/>
      <c r="C70" s="39">
        <f>C24</f>
        <v>0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3.5" customHeight="1">
      <c r="A71" s="39"/>
      <c r="B71" s="3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3.5" customHeight="1">
      <c r="A72" s="39"/>
      <c r="B72" s="3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3.5" customHeight="1">
      <c r="A73" s="39"/>
      <c r="B73" s="3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3.5" customHeight="1">
      <c r="A74" s="39"/>
      <c r="B74" s="3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3.5" customHeight="1">
      <c r="A75" s="39"/>
      <c r="B75" s="3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3.5" customHeight="1">
      <c r="A76" s="39"/>
      <c r="B76" s="3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3.5" customHeight="1">
      <c r="A77" s="39"/>
      <c r="B77" s="3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3.5" customHeight="1">
      <c r="A78" s="39"/>
      <c r="B78" s="3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3.5" customHeight="1">
      <c r="A79" s="39"/>
      <c r="B79" s="3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3.5" customHeight="1">
      <c r="A80" s="39"/>
      <c r="B80" s="3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3.5" customHeight="1">
      <c r="A81" s="39"/>
      <c r="B81" s="3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3.5" customHeight="1">
      <c r="A82" s="39"/>
      <c r="B82" s="3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3.5" customHeight="1">
      <c r="A83" s="39"/>
      <c r="B83" s="3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3.5" customHeight="1">
      <c r="A84" s="39"/>
      <c r="B84" s="3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3.5" customHeight="1">
      <c r="A85" s="39"/>
      <c r="B85" s="3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3.5" customHeight="1">
      <c r="A86" s="39"/>
      <c r="B86" s="3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3.5" customHeight="1">
      <c r="A87" s="39"/>
      <c r="B87" s="3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3.5" customHeight="1">
      <c r="A88" s="39"/>
      <c r="B88" s="3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3.5" customHeight="1">
      <c r="A89" s="39"/>
      <c r="B89" s="3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3.5" customHeight="1">
      <c r="A90" s="39"/>
      <c r="B90" s="3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3.5" customHeight="1">
      <c r="A91" s="39"/>
      <c r="B91" s="3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3.5" customHeight="1">
      <c r="A92" s="39"/>
      <c r="B92" s="3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3.5" customHeight="1">
      <c r="A93" s="39"/>
      <c r="B93" s="34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3.5" customHeight="1">
      <c r="A94" s="39"/>
      <c r="B94" s="3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3.5" customHeight="1">
      <c r="A95" s="39"/>
      <c r="B95" s="3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3.5" customHeight="1">
      <c r="A96" s="39"/>
      <c r="B96" s="3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3.5" customHeight="1">
      <c r="A97" s="39"/>
      <c r="B97" s="3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3.5" customHeight="1">
      <c r="A98" s="39"/>
      <c r="B98" s="3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3.5" customHeight="1">
      <c r="A99" s="39"/>
      <c r="B99" s="34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3.5" customHeight="1">
      <c r="A100" s="39"/>
      <c r="B100" s="3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ht="13.5" customHeight="1">
      <c r="A101" s="39"/>
      <c r="B101" s="3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</row>
    <row r="102" spans="1:24" ht="13.5" customHeight="1">
      <c r="A102" s="39"/>
      <c r="B102" s="3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</row>
    <row r="103" spans="1:24" ht="13.5" customHeight="1">
      <c r="A103" s="39"/>
      <c r="B103" s="3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</row>
    <row r="104" spans="1:24" ht="13.5" customHeight="1">
      <c r="A104" s="39"/>
      <c r="B104" s="3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:24" ht="13.5" customHeight="1">
      <c r="A105" s="39"/>
      <c r="B105" s="3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</row>
    <row r="106" spans="1:24" ht="13.5" customHeight="1">
      <c r="A106" s="39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1:24" ht="13.5" customHeight="1">
      <c r="A107" s="39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1:24" ht="13.5" customHeight="1">
      <c r="A108" s="39"/>
      <c r="B108" s="3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1:24" ht="13.5" customHeight="1">
      <c r="A109" s="39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</row>
    <row r="110" spans="1:24" ht="13.5" customHeight="1">
      <c r="A110" s="39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</row>
    <row r="111" spans="1:24" ht="13.5" customHeight="1">
      <c r="A111" s="39"/>
      <c r="B111" s="3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  <row r="112" spans="1:24" ht="13.5" customHeight="1">
      <c r="A112" s="39"/>
      <c r="B112" s="3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1:24" ht="13.5" customHeight="1">
      <c r="A113" s="39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</row>
    <row r="114" spans="1:24" ht="13.5" customHeight="1">
      <c r="A114" s="39"/>
      <c r="B114" s="3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</row>
    <row r="115" spans="1:24" ht="13.5" customHeight="1">
      <c r="A115" s="39"/>
      <c r="B115" s="3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1:24" ht="13.5" customHeight="1">
      <c r="A116" s="39"/>
      <c r="B116" s="34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</row>
    <row r="117" spans="1:24" ht="13.5" customHeight="1">
      <c r="A117" s="39"/>
      <c r="B117" s="3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</row>
    <row r="118" spans="1:24" ht="13.5" customHeight="1">
      <c r="A118" s="39"/>
      <c r="B118" s="3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</row>
    <row r="119" spans="1:24" ht="13.5" customHeight="1">
      <c r="A119" s="39"/>
      <c r="B119" s="3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</row>
    <row r="120" spans="1:24" ht="13.5" customHeight="1">
      <c r="A120" s="39"/>
      <c r="B120" s="34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</row>
    <row r="121" spans="1:24" ht="13.5" customHeight="1">
      <c r="A121" s="39"/>
      <c r="B121" s="34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</row>
    <row r="122" spans="1:24" ht="13.5" customHeight="1">
      <c r="A122" s="39"/>
      <c r="B122" s="34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</row>
    <row r="123" spans="1:24" ht="13.5" customHeight="1">
      <c r="A123" s="39"/>
      <c r="B123" s="34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</row>
    <row r="124" spans="1:24" ht="13.5" customHeight="1">
      <c r="A124" s="39"/>
      <c r="B124" s="34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</row>
    <row r="125" spans="1:24" ht="13.5" customHeight="1">
      <c r="A125" s="39"/>
      <c r="B125" s="34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</row>
    <row r="126" spans="1:24" ht="13.5" customHeight="1">
      <c r="A126" s="39"/>
      <c r="B126" s="34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</row>
    <row r="127" spans="1:24" ht="13.5" customHeight="1">
      <c r="A127" s="39"/>
      <c r="B127" s="34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</row>
    <row r="128" spans="1:24" ht="13.5" customHeight="1">
      <c r="A128" s="39"/>
      <c r="B128" s="34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</row>
    <row r="129" spans="1:24" ht="13.5" customHeight="1">
      <c r="A129" s="39"/>
      <c r="B129" s="34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</row>
    <row r="130" spans="1:24" ht="13.5" customHeight="1">
      <c r="A130" s="39"/>
      <c r="B130" s="34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</row>
    <row r="131" spans="1:24" ht="13.5" customHeight="1">
      <c r="A131" s="39"/>
      <c r="B131" s="34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</row>
    <row r="132" spans="1:24" ht="13.5" customHeight="1">
      <c r="A132" s="39"/>
      <c r="B132" s="34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</row>
    <row r="133" spans="1:24" ht="13.5" customHeight="1">
      <c r="A133" s="39"/>
      <c r="B133" s="34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</row>
    <row r="134" spans="1:24" ht="13.5" customHeight="1">
      <c r="A134" s="39"/>
      <c r="B134" s="34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</row>
    <row r="135" spans="1:24" ht="13.5" customHeight="1">
      <c r="A135" s="39"/>
      <c r="B135" s="34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</row>
    <row r="136" spans="1:24" ht="13.5" customHeight="1">
      <c r="A136" s="39"/>
      <c r="B136" s="34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</row>
    <row r="137" spans="1:24" ht="13.5" customHeight="1">
      <c r="A137" s="39"/>
      <c r="B137" s="34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</row>
    <row r="138" spans="1:24" ht="13.5" customHeight="1">
      <c r="A138" s="39"/>
      <c r="B138" s="34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</row>
    <row r="139" spans="1:24" ht="13.5" customHeight="1">
      <c r="A139" s="39"/>
      <c r="B139" s="34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</row>
    <row r="140" spans="1:24" ht="13.5" customHeight="1">
      <c r="A140" s="39"/>
      <c r="B140" s="34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</row>
    <row r="141" spans="1:24" ht="13.5" customHeight="1">
      <c r="A141" s="39"/>
      <c r="B141" s="34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</row>
    <row r="142" spans="1:24" ht="13.5" customHeight="1">
      <c r="A142" s="39"/>
      <c r="B142" s="34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</row>
    <row r="143" spans="1:24" ht="13.5" customHeight="1">
      <c r="A143" s="39"/>
      <c r="B143" s="34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</row>
    <row r="144" spans="1:24" ht="13.5" customHeight="1">
      <c r="A144" s="39"/>
      <c r="B144" s="34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</row>
    <row r="145" spans="1:24" ht="13.5" customHeight="1">
      <c r="A145" s="39"/>
      <c r="B145" s="34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</row>
    <row r="146" spans="1:24" ht="13.5" customHeight="1">
      <c r="A146" s="39"/>
      <c r="B146" s="34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</row>
    <row r="147" spans="1:24" ht="13.5" customHeight="1">
      <c r="A147" s="39"/>
      <c r="B147" s="34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</row>
    <row r="148" spans="1:24" ht="13.5" customHeight="1">
      <c r="A148" s="39"/>
      <c r="B148" s="34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</row>
    <row r="149" spans="1:24" ht="13.5" customHeight="1">
      <c r="A149" s="39"/>
      <c r="B149" s="34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</row>
    <row r="150" spans="1:24" ht="13.5" customHeight="1">
      <c r="A150" s="39"/>
      <c r="B150" s="34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</row>
    <row r="151" spans="1:24" ht="13.5" customHeight="1">
      <c r="A151" s="39"/>
      <c r="B151" s="34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</row>
    <row r="152" spans="1:24" ht="13.5" customHeight="1">
      <c r="A152" s="39"/>
      <c r="B152" s="34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</row>
    <row r="153" spans="1:24" ht="13.5" customHeight="1">
      <c r="A153" s="39"/>
      <c r="B153" s="34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ht="13.5" customHeight="1">
      <c r="A154" s="39"/>
      <c r="B154" s="34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</row>
    <row r="155" spans="1:24" ht="13.5" customHeight="1">
      <c r="A155" s="39"/>
      <c r="B155" s="34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</row>
    <row r="156" spans="1:24" ht="13.5" customHeight="1">
      <c r="A156" s="39"/>
      <c r="B156" s="34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</row>
    <row r="157" spans="1:24" ht="13.5" customHeight="1">
      <c r="A157" s="39"/>
      <c r="B157" s="34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</row>
    <row r="158" spans="1:24" ht="13.5" customHeight="1">
      <c r="A158" s="39"/>
      <c r="B158" s="34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</row>
    <row r="159" spans="1:24" ht="13.5" customHeight="1">
      <c r="A159" s="39"/>
      <c r="B159" s="34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</row>
    <row r="160" spans="1:24" ht="13.5" customHeight="1">
      <c r="A160" s="39"/>
      <c r="B160" s="34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</row>
    <row r="161" spans="1:24" ht="13.5" customHeight="1">
      <c r="A161" s="39"/>
      <c r="B161" s="34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</row>
    <row r="162" spans="1:24" ht="13.5" customHeight="1">
      <c r="A162" s="39"/>
      <c r="B162" s="34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</row>
    <row r="163" spans="1:24" ht="13.5" customHeight="1">
      <c r="A163" s="39"/>
      <c r="B163" s="34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</row>
    <row r="164" spans="1:24" ht="13.5" customHeight="1">
      <c r="A164" s="39"/>
      <c r="B164" s="34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</row>
    <row r="165" spans="1:24" ht="13.5" customHeight="1">
      <c r="A165" s="39"/>
      <c r="B165" s="34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</row>
    <row r="166" spans="1:24" ht="13.5" customHeight="1">
      <c r="A166" s="39"/>
      <c r="B166" s="34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</row>
    <row r="167" spans="1:24" ht="13.5" customHeight="1">
      <c r="A167" s="39"/>
      <c r="B167" s="34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</row>
    <row r="168" spans="1:24" ht="13.5" customHeight="1">
      <c r="A168" s="39"/>
      <c r="B168" s="34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</row>
    <row r="169" spans="1:24" ht="13.5" customHeight="1">
      <c r="A169" s="39"/>
      <c r="B169" s="34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</row>
    <row r="170" spans="1:24" ht="13.5" customHeight="1">
      <c r="A170" s="39"/>
      <c r="B170" s="34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</row>
    <row r="171" spans="1:24" ht="13.5" customHeight="1">
      <c r="A171" s="39"/>
      <c r="B171" s="34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</row>
    <row r="172" spans="1:24" ht="13.5" customHeight="1">
      <c r="A172" s="39"/>
      <c r="B172" s="34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</row>
    <row r="173" spans="1:24" ht="13.5" customHeight="1">
      <c r="A173" s="39"/>
      <c r="B173" s="34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</row>
    <row r="174" spans="1:24" ht="13.5" customHeight="1">
      <c r="A174" s="39"/>
      <c r="B174" s="34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</row>
    <row r="175" spans="1:24" ht="13.5" customHeight="1">
      <c r="A175" s="39"/>
      <c r="B175" s="34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</row>
    <row r="176" spans="1:24" ht="13.5" customHeight="1">
      <c r="A176" s="39"/>
      <c r="B176" s="34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</row>
    <row r="177" spans="1:24" ht="13.5" customHeight="1">
      <c r="A177" s="39"/>
      <c r="B177" s="34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</row>
    <row r="178" spans="1:24" ht="13.5" customHeight="1">
      <c r="A178" s="39"/>
      <c r="B178" s="34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</row>
    <row r="179" spans="1:24" ht="13.5" customHeight="1">
      <c r="A179" s="39"/>
      <c r="B179" s="34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</row>
    <row r="180" spans="1:24" ht="13.5" customHeight="1">
      <c r="A180" s="39"/>
      <c r="B180" s="34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</row>
    <row r="181" spans="1:24" ht="13.5" customHeight="1">
      <c r="A181" s="39"/>
      <c r="B181" s="34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</row>
    <row r="182" spans="1:24" ht="13.5" customHeight="1">
      <c r="A182" s="39"/>
      <c r="B182" s="34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</row>
    <row r="183" spans="1:24" ht="13.5" customHeight="1">
      <c r="A183" s="39"/>
      <c r="B183" s="34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</row>
    <row r="184" spans="1:24" ht="13.5" customHeight="1">
      <c r="A184" s="39"/>
      <c r="B184" s="34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</row>
  </sheetData>
  <sheetProtection password="82C9" sheet="1" objects="1" scenarios="1" selectLockedCells="1"/>
  <mergeCells count="6">
    <mergeCell ref="C30:P30"/>
    <mergeCell ref="G20:L20"/>
    <mergeCell ref="C23:C24"/>
    <mergeCell ref="E23:E24"/>
    <mergeCell ref="I23:I24"/>
    <mergeCell ref="M23:M24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8"/>
  </sheetPr>
  <dimension ref="A1:S76"/>
  <sheetViews>
    <sheetView showZeros="0" workbookViewId="0">
      <selection activeCell="G24" sqref="G24:G25"/>
    </sheetView>
  </sheetViews>
  <sheetFormatPr baseColWidth="10" defaultColWidth="9.1640625" defaultRowHeight="13.5" customHeight="1"/>
  <cols>
    <col min="1" max="1" width="2.6640625" style="40" customWidth="1"/>
    <col min="2" max="2" width="4.6640625" style="72" customWidth="1"/>
    <col min="3" max="3" width="30.6640625" style="40" customWidth="1"/>
    <col min="4" max="4" width="10.6640625" style="40" customWidth="1"/>
    <col min="5" max="6" width="3.6640625" style="40" customWidth="1"/>
    <col min="7" max="7" width="14.6640625" style="40" customWidth="1"/>
    <col min="8" max="8" width="1.6640625" style="40" customWidth="1"/>
    <col min="9" max="9" width="5.6640625" style="40" customWidth="1"/>
    <col min="10" max="10" width="2.6640625" style="40" customWidth="1"/>
    <col min="11" max="11" width="14.6640625" style="40" customWidth="1"/>
    <col min="12" max="12" width="1.6640625" style="40" customWidth="1"/>
    <col min="13" max="13" width="5.6640625" style="40" customWidth="1"/>
    <col min="14" max="14" width="2.6640625" style="40" customWidth="1"/>
    <col min="15" max="15" width="14.6640625" style="40" customWidth="1"/>
    <col min="16" max="16" width="1.6640625" style="40" customWidth="1"/>
    <col min="17" max="17" width="5.6640625" style="40" customWidth="1"/>
    <col min="18" max="18" width="2.5" style="40" customWidth="1"/>
    <col min="19" max="19" width="1.5" style="40" customWidth="1"/>
    <col min="20" max="20" width="6.6640625" style="40" customWidth="1"/>
    <col min="21" max="16384" width="9.1640625" style="40"/>
  </cols>
  <sheetData>
    <row r="1" spans="1:19" ht="13.5" customHeight="1" thickBot="1">
      <c r="A1" s="30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3.5" customHeight="1">
      <c r="A2" s="30"/>
      <c r="B2" s="1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73"/>
      <c r="S2" s="30"/>
    </row>
    <row r="3" spans="1:19" ht="13.5" customHeight="1">
      <c r="A3" s="30"/>
      <c r="B3" s="20"/>
      <c r="C3" s="10" t="s">
        <v>81</v>
      </c>
      <c r="D3" s="12"/>
      <c r="E3" s="12"/>
      <c r="F3" s="12"/>
      <c r="G3" s="8" t="s">
        <v>36</v>
      </c>
      <c r="H3" s="12"/>
      <c r="I3" s="12"/>
      <c r="J3" s="12"/>
      <c r="K3" s="221" t="s">
        <v>37</v>
      </c>
      <c r="L3" s="221"/>
      <c r="M3" s="221"/>
      <c r="N3" s="12"/>
      <c r="O3" s="221" t="s">
        <v>38</v>
      </c>
      <c r="P3" s="221"/>
      <c r="Q3" s="221"/>
      <c r="R3" s="55"/>
      <c r="S3" s="30"/>
    </row>
    <row r="4" spans="1:19" ht="13.5" customHeight="1">
      <c r="A4" s="30"/>
      <c r="B4" s="20"/>
      <c r="C4" s="223" t="s">
        <v>32</v>
      </c>
      <c r="D4" s="225" t="s">
        <v>93</v>
      </c>
      <c r="E4" s="225"/>
      <c r="F4" s="12"/>
      <c r="G4" s="8"/>
      <c r="H4" s="9"/>
      <c r="I4" s="10"/>
      <c r="J4" s="10"/>
      <c r="K4" s="225" t="s">
        <v>92</v>
      </c>
      <c r="L4" s="227"/>
      <c r="M4" s="227"/>
      <c r="N4" s="10"/>
      <c r="O4" s="225" t="s">
        <v>92</v>
      </c>
      <c r="P4" s="225"/>
      <c r="Q4" s="225"/>
      <c r="R4" s="55"/>
      <c r="S4" s="30"/>
    </row>
    <row r="5" spans="1:19" ht="13.5" customHeight="1">
      <c r="A5" s="30"/>
      <c r="B5" s="20"/>
      <c r="C5" s="224"/>
      <c r="D5" s="225"/>
      <c r="E5" s="225"/>
      <c r="F5" s="12"/>
      <c r="G5" s="12"/>
      <c r="H5" s="12"/>
      <c r="I5" s="12"/>
      <c r="J5" s="12"/>
      <c r="K5" s="225"/>
      <c r="L5" s="228"/>
      <c r="M5" s="228"/>
      <c r="N5" s="12"/>
      <c r="O5" s="225"/>
      <c r="P5" s="225"/>
      <c r="Q5" s="225"/>
      <c r="R5" s="55"/>
      <c r="S5" s="30"/>
    </row>
    <row r="6" spans="1:19" ht="13.5" customHeight="1">
      <c r="A6" s="30"/>
      <c r="B6" s="20">
        <v>1</v>
      </c>
      <c r="C6" s="15" t="s">
        <v>82</v>
      </c>
      <c r="D6" s="180">
        <v>21</v>
      </c>
      <c r="E6" s="12" t="s">
        <v>0</v>
      </c>
      <c r="F6" s="11"/>
      <c r="G6" s="172"/>
      <c r="H6" s="37"/>
      <c r="I6" s="12"/>
      <c r="J6" s="12"/>
      <c r="K6" s="183">
        <f>+G6*(1+($M6/100))</f>
        <v>0</v>
      </c>
      <c r="L6" s="37"/>
      <c r="M6" s="168"/>
      <c r="N6" s="12"/>
      <c r="O6" s="183">
        <f>+K6*(1+($Q6/100))</f>
        <v>0</v>
      </c>
      <c r="P6" s="37"/>
      <c r="Q6" s="168"/>
      <c r="R6" s="55"/>
      <c r="S6" s="30"/>
    </row>
    <row r="7" spans="1:19" ht="13.5" customHeight="1">
      <c r="A7" s="30"/>
      <c r="B7" s="20">
        <v>2</v>
      </c>
      <c r="C7" s="15" t="s">
        <v>83</v>
      </c>
      <c r="D7" s="180">
        <v>6</v>
      </c>
      <c r="E7" s="12" t="s">
        <v>0</v>
      </c>
      <c r="F7" s="11"/>
      <c r="G7" s="172"/>
      <c r="H7" s="37"/>
      <c r="I7" s="12"/>
      <c r="J7" s="12"/>
      <c r="K7" s="183">
        <f>+G7*(1+($M7/100))</f>
        <v>0</v>
      </c>
      <c r="L7" s="37"/>
      <c r="M7" s="168"/>
      <c r="N7" s="12"/>
      <c r="O7" s="183">
        <f>+K7*(1+($Q7/100))</f>
        <v>0</v>
      </c>
      <c r="P7" s="37"/>
      <c r="Q7" s="168"/>
      <c r="R7" s="55"/>
      <c r="S7" s="30"/>
    </row>
    <row r="8" spans="1:19" ht="13.5" customHeight="1">
      <c r="A8" s="30"/>
      <c r="B8" s="20">
        <v>3</v>
      </c>
      <c r="C8" s="15" t="s">
        <v>84</v>
      </c>
      <c r="D8" s="180">
        <v>6</v>
      </c>
      <c r="E8" s="12" t="s">
        <v>0</v>
      </c>
      <c r="F8" s="11"/>
      <c r="G8" s="172"/>
      <c r="H8" s="37"/>
      <c r="I8" s="12"/>
      <c r="J8" s="12"/>
      <c r="K8" s="183">
        <f>+G8*(1+($M8/100))</f>
        <v>0</v>
      </c>
      <c r="L8" s="37"/>
      <c r="M8" s="168"/>
      <c r="N8" s="12"/>
      <c r="O8" s="183">
        <f>+K8*(1+($Q8/100))</f>
        <v>0</v>
      </c>
      <c r="P8" s="37"/>
      <c r="Q8" s="168"/>
      <c r="R8" s="55"/>
      <c r="S8" s="30"/>
    </row>
    <row r="9" spans="1:19" ht="13.5" customHeight="1">
      <c r="A9" s="30"/>
      <c r="B9" s="20">
        <v>4</v>
      </c>
      <c r="C9" s="15" t="s">
        <v>85</v>
      </c>
      <c r="D9" s="180">
        <v>6</v>
      </c>
      <c r="E9" s="12" t="s">
        <v>0</v>
      </c>
      <c r="F9" s="11"/>
      <c r="G9" s="172"/>
      <c r="H9" s="37"/>
      <c r="I9" s="12"/>
      <c r="J9" s="12"/>
      <c r="K9" s="183">
        <f>+G9*(1+($M9/100))</f>
        <v>0</v>
      </c>
      <c r="L9" s="37"/>
      <c r="M9" s="168"/>
      <c r="N9" s="12"/>
      <c r="O9" s="183">
        <f>+K9*(1+($Q9/100))</f>
        <v>0</v>
      </c>
      <c r="P9" s="37"/>
      <c r="Q9" s="168"/>
      <c r="R9" s="55"/>
      <c r="S9" s="30"/>
    </row>
    <row r="10" spans="1:19" ht="13.5" customHeight="1">
      <c r="A10" s="30"/>
      <c r="B10" s="20">
        <v>5</v>
      </c>
      <c r="C10" s="15" t="s">
        <v>86</v>
      </c>
      <c r="D10" s="180">
        <v>21</v>
      </c>
      <c r="E10" s="12" t="s">
        <v>0</v>
      </c>
      <c r="F10" s="11"/>
      <c r="G10" s="172"/>
      <c r="H10" s="37"/>
      <c r="I10" s="11"/>
      <c r="J10" s="11"/>
      <c r="K10" s="183">
        <f t="shared" ref="K10:K16" si="0">+G10*(1+($M10/100))</f>
        <v>0</v>
      </c>
      <c r="L10" s="11"/>
      <c r="M10" s="168"/>
      <c r="N10" s="11"/>
      <c r="O10" s="183">
        <f t="shared" ref="O10:O16" si="1">+K10*(1+($Q10/100))</f>
        <v>0</v>
      </c>
      <c r="P10" s="11"/>
      <c r="Q10" s="168"/>
      <c r="R10" s="55"/>
      <c r="S10" s="30"/>
    </row>
    <row r="11" spans="1:19" ht="13.5" customHeight="1">
      <c r="A11" s="30"/>
      <c r="B11" s="20">
        <v>6</v>
      </c>
      <c r="C11" s="15" t="s">
        <v>87</v>
      </c>
      <c r="D11" s="180" t="s">
        <v>5</v>
      </c>
      <c r="E11" s="12" t="s">
        <v>0</v>
      </c>
      <c r="F11" s="11"/>
      <c r="G11" s="172"/>
      <c r="H11" s="37"/>
      <c r="I11" s="12"/>
      <c r="J11" s="12"/>
      <c r="K11" s="183">
        <f t="shared" si="0"/>
        <v>0</v>
      </c>
      <c r="L11" s="37"/>
      <c r="M11" s="168"/>
      <c r="N11" s="12"/>
      <c r="O11" s="183">
        <f t="shared" si="1"/>
        <v>0</v>
      </c>
      <c r="P11" s="37"/>
      <c r="Q11" s="168"/>
      <c r="R11" s="55"/>
      <c r="S11" s="30"/>
    </row>
    <row r="12" spans="1:19" ht="13.5" customHeight="1">
      <c r="A12" s="30"/>
      <c r="B12" s="20">
        <v>7</v>
      </c>
      <c r="C12" s="15" t="s">
        <v>88</v>
      </c>
      <c r="D12" s="180">
        <v>21</v>
      </c>
      <c r="E12" s="12" t="s">
        <v>0</v>
      </c>
      <c r="F12" s="11"/>
      <c r="G12" s="172"/>
      <c r="H12" s="37"/>
      <c r="I12" s="12"/>
      <c r="J12" s="12"/>
      <c r="K12" s="183">
        <f t="shared" si="0"/>
        <v>0</v>
      </c>
      <c r="L12" s="37"/>
      <c r="M12" s="168"/>
      <c r="N12" s="12"/>
      <c r="O12" s="183">
        <f t="shared" si="1"/>
        <v>0</v>
      </c>
      <c r="P12" s="37"/>
      <c r="Q12" s="168"/>
      <c r="R12" s="55"/>
      <c r="S12" s="30"/>
    </row>
    <row r="13" spans="1:19" ht="13.5" customHeight="1">
      <c r="A13" s="30"/>
      <c r="B13" s="20">
        <v>8</v>
      </c>
      <c r="C13" s="15" t="s">
        <v>89</v>
      </c>
      <c r="D13" s="180">
        <v>21</v>
      </c>
      <c r="E13" s="12" t="s">
        <v>0</v>
      </c>
      <c r="F13" s="46"/>
      <c r="G13" s="172"/>
      <c r="H13" s="37"/>
      <c r="I13" s="12"/>
      <c r="J13" s="12"/>
      <c r="K13" s="183">
        <f t="shared" si="0"/>
        <v>0</v>
      </c>
      <c r="L13" s="37"/>
      <c r="M13" s="168"/>
      <c r="N13" s="12"/>
      <c r="O13" s="183">
        <f t="shared" si="1"/>
        <v>0</v>
      </c>
      <c r="P13" s="37"/>
      <c r="Q13" s="168"/>
      <c r="R13" s="55"/>
      <c r="S13" s="30"/>
    </row>
    <row r="14" spans="1:19" ht="13.5" customHeight="1">
      <c r="A14" s="39"/>
      <c r="B14" s="20">
        <v>9</v>
      </c>
      <c r="C14" s="49" t="s">
        <v>90</v>
      </c>
      <c r="D14" s="180">
        <v>21</v>
      </c>
      <c r="E14" s="12" t="s">
        <v>0</v>
      </c>
      <c r="F14" s="11"/>
      <c r="G14" s="172"/>
      <c r="H14" s="37"/>
      <c r="I14" s="12"/>
      <c r="J14" s="12"/>
      <c r="K14" s="183">
        <f t="shared" si="0"/>
        <v>0</v>
      </c>
      <c r="L14" s="37"/>
      <c r="M14" s="168"/>
      <c r="N14" s="12"/>
      <c r="O14" s="183">
        <f t="shared" si="1"/>
        <v>0</v>
      </c>
      <c r="P14" s="37"/>
      <c r="Q14" s="168"/>
      <c r="R14" s="55"/>
      <c r="S14" s="39"/>
    </row>
    <row r="15" spans="1:19" ht="13.5" customHeight="1">
      <c r="A15" s="39"/>
      <c r="B15" s="20">
        <v>10</v>
      </c>
      <c r="C15" s="15" t="s">
        <v>91</v>
      </c>
      <c r="D15" s="180">
        <v>21</v>
      </c>
      <c r="E15" s="12" t="s">
        <v>0</v>
      </c>
      <c r="F15" s="47"/>
      <c r="G15" s="172"/>
      <c r="H15" s="47"/>
      <c r="I15" s="12"/>
      <c r="J15" s="12"/>
      <c r="K15" s="183">
        <f t="shared" si="0"/>
        <v>0</v>
      </c>
      <c r="L15" s="37"/>
      <c r="M15" s="168"/>
      <c r="N15" s="12"/>
      <c r="O15" s="183">
        <f t="shared" si="1"/>
        <v>0</v>
      </c>
      <c r="P15" s="37"/>
      <c r="Q15" s="168"/>
      <c r="R15" s="55"/>
      <c r="S15" s="39"/>
    </row>
    <row r="16" spans="1:19" ht="13.5" customHeight="1">
      <c r="A16" s="39"/>
      <c r="B16" s="20">
        <v>11</v>
      </c>
      <c r="C16" s="15" t="s">
        <v>86</v>
      </c>
      <c r="D16" s="180">
        <v>21</v>
      </c>
      <c r="E16" s="12" t="s">
        <v>0</v>
      </c>
      <c r="F16" s="47"/>
      <c r="G16" s="172"/>
      <c r="H16" s="47"/>
      <c r="I16" s="12"/>
      <c r="J16" s="12"/>
      <c r="K16" s="183">
        <f t="shared" si="0"/>
        <v>0</v>
      </c>
      <c r="L16" s="37"/>
      <c r="M16" s="168"/>
      <c r="N16" s="12"/>
      <c r="O16" s="183">
        <f t="shared" si="1"/>
        <v>0</v>
      </c>
      <c r="P16" s="37"/>
      <c r="Q16" s="168"/>
      <c r="R16" s="55"/>
      <c r="S16" s="39"/>
    </row>
    <row r="17" spans="1:19" ht="13.5" customHeight="1">
      <c r="A17" s="39"/>
      <c r="B17" s="20"/>
      <c r="C17" s="12"/>
      <c r="D17" s="184"/>
      <c r="E17" s="12"/>
      <c r="F17" s="47"/>
      <c r="G17" s="181"/>
      <c r="H17" s="47"/>
      <c r="I17" s="12"/>
      <c r="J17" s="12"/>
      <c r="K17" s="181"/>
      <c r="L17" s="37"/>
      <c r="M17" s="28"/>
      <c r="N17" s="12"/>
      <c r="O17" s="181"/>
      <c r="P17" s="37"/>
      <c r="Q17" s="28"/>
      <c r="R17" s="55"/>
      <c r="S17" s="39"/>
    </row>
    <row r="18" spans="1:19" s="71" customFormat="1" ht="13.5" customHeight="1">
      <c r="A18" s="75"/>
      <c r="B18" s="25"/>
      <c r="C18" s="10" t="s">
        <v>52</v>
      </c>
      <c r="D18" s="10"/>
      <c r="E18" s="10"/>
      <c r="F18" s="10"/>
      <c r="G18" s="173">
        <f>SUM(G6:G16)</f>
        <v>0</v>
      </c>
      <c r="H18" s="48"/>
      <c r="I18" s="48"/>
      <c r="J18" s="48"/>
      <c r="K18" s="173">
        <f>SUM(K6:K16)</f>
        <v>0</v>
      </c>
      <c r="L18" s="48"/>
      <c r="M18" s="182"/>
      <c r="N18" s="48"/>
      <c r="O18" s="173">
        <f>SUM(O6:O16)</f>
        <v>0</v>
      </c>
      <c r="P18" s="48"/>
      <c r="Q18" s="174"/>
      <c r="R18" s="74"/>
      <c r="S18" s="75"/>
    </row>
    <row r="19" spans="1:19" ht="13.5" customHeight="1" thickBot="1">
      <c r="A19" s="39"/>
      <c r="B19" s="22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39"/>
    </row>
    <row r="20" spans="1:19" ht="13.5" customHeight="1" thickBot="1">
      <c r="A20" s="39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9"/>
    </row>
    <row r="21" spans="1:19" ht="13.5" customHeight="1">
      <c r="A21" s="39"/>
      <c r="B21" s="19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73"/>
      <c r="S21" s="39"/>
    </row>
    <row r="22" spans="1:19" ht="13.5" customHeight="1">
      <c r="A22" s="39"/>
      <c r="B22" s="20"/>
      <c r="C22" s="11" t="s">
        <v>6</v>
      </c>
      <c r="D22" s="224" t="s">
        <v>94</v>
      </c>
      <c r="E22" s="224"/>
      <c r="F22" s="226"/>
      <c r="G22" s="8" t="s">
        <v>36</v>
      </c>
      <c r="H22" s="12"/>
      <c r="I22" s="12"/>
      <c r="J22" s="12"/>
      <c r="K22" s="221" t="s">
        <v>37</v>
      </c>
      <c r="L22" s="221"/>
      <c r="M22" s="221"/>
      <c r="N22" s="12"/>
      <c r="O22" s="221" t="s">
        <v>38</v>
      </c>
      <c r="P22" s="221"/>
      <c r="Q22" s="221"/>
      <c r="R22" s="55"/>
      <c r="S22" s="39"/>
    </row>
    <row r="23" spans="1:19" ht="13.5" customHeight="1">
      <c r="A23" s="39"/>
      <c r="B23" s="20"/>
      <c r="C23" s="11"/>
      <c r="D23" s="12"/>
      <c r="E23" s="12"/>
      <c r="F23" s="70"/>
      <c r="G23" s="11"/>
      <c r="H23" s="12"/>
      <c r="I23" s="12"/>
      <c r="J23" s="12"/>
      <c r="K23" s="11"/>
      <c r="L23" s="12"/>
      <c r="M23" s="12"/>
      <c r="N23" s="12"/>
      <c r="O23" s="11"/>
      <c r="P23" s="12"/>
      <c r="Q23" s="12"/>
      <c r="R23" s="55"/>
      <c r="S23" s="39"/>
    </row>
    <row r="24" spans="1:19" ht="13.5" customHeight="1">
      <c r="B24" s="20">
        <v>1</v>
      </c>
      <c r="C24" s="18" t="str">
        <f t="shared" ref="C24:E34" si="2">C6</f>
        <v>Dranken</v>
      </c>
      <c r="D24" s="180">
        <f t="shared" si="2"/>
        <v>21</v>
      </c>
      <c r="E24" s="11" t="str">
        <f t="shared" si="2"/>
        <v>%</v>
      </c>
      <c r="F24" s="11"/>
      <c r="G24" s="177"/>
      <c r="H24" s="37"/>
      <c r="I24" s="12"/>
      <c r="J24" s="12"/>
      <c r="K24" s="179">
        <f>+$G$24</f>
        <v>0</v>
      </c>
      <c r="L24" s="37"/>
      <c r="M24" s="12"/>
      <c r="N24" s="12"/>
      <c r="O24" s="179">
        <f>+$G$24</f>
        <v>0</v>
      </c>
      <c r="P24" s="37"/>
      <c r="Q24" s="12"/>
      <c r="R24" s="55"/>
    </row>
    <row r="25" spans="1:19" ht="13.5" customHeight="1">
      <c r="B25" s="20">
        <v>2</v>
      </c>
      <c r="C25" s="18" t="str">
        <f t="shared" si="2"/>
        <v>Dranken koud</v>
      </c>
      <c r="D25" s="180">
        <f t="shared" si="2"/>
        <v>6</v>
      </c>
      <c r="E25" s="11" t="str">
        <f t="shared" si="2"/>
        <v>%</v>
      </c>
      <c r="F25" s="11"/>
      <c r="G25" s="177"/>
      <c r="H25" s="37"/>
      <c r="I25" s="12"/>
      <c r="J25" s="12"/>
      <c r="K25" s="179">
        <f>+$G$25</f>
        <v>0</v>
      </c>
      <c r="L25" s="37"/>
      <c r="M25" s="12"/>
      <c r="N25" s="12"/>
      <c r="O25" s="179">
        <f>+$G$25</f>
        <v>0</v>
      </c>
      <c r="P25" s="37"/>
      <c r="Q25" s="12"/>
      <c r="R25" s="55"/>
    </row>
    <row r="26" spans="1:19" ht="13.5" customHeight="1">
      <c r="B26" s="20">
        <v>3</v>
      </c>
      <c r="C26" s="18" t="str">
        <f t="shared" si="2"/>
        <v>Dranken warm</v>
      </c>
      <c r="D26" s="180">
        <f t="shared" si="2"/>
        <v>6</v>
      </c>
      <c r="E26" s="11" t="str">
        <f t="shared" si="2"/>
        <v>%</v>
      </c>
      <c r="F26" s="11"/>
      <c r="G26" s="177"/>
      <c r="H26" s="37"/>
      <c r="I26" s="12"/>
      <c r="J26" s="12"/>
      <c r="K26" s="179">
        <f>+$G$26</f>
        <v>0</v>
      </c>
      <c r="L26" s="37"/>
      <c r="M26" s="12"/>
      <c r="N26" s="12"/>
      <c r="O26" s="179">
        <f>+$G$26</f>
        <v>0</v>
      </c>
      <c r="P26" s="37"/>
      <c r="Q26" s="12"/>
      <c r="R26" s="55"/>
    </row>
    <row r="27" spans="1:19" ht="13.5" customHeight="1">
      <c r="B27" s="20">
        <v>4</v>
      </c>
      <c r="C27" s="18" t="str">
        <f t="shared" si="2"/>
        <v>Keuken</v>
      </c>
      <c r="D27" s="180">
        <f t="shared" si="2"/>
        <v>6</v>
      </c>
      <c r="E27" s="11" t="str">
        <f t="shared" si="2"/>
        <v>%</v>
      </c>
      <c r="F27" s="11"/>
      <c r="G27" s="177"/>
      <c r="H27" s="37"/>
      <c r="I27" s="12"/>
      <c r="J27" s="12"/>
      <c r="K27" s="179">
        <f>+$G$27</f>
        <v>0</v>
      </c>
      <c r="L27" s="37"/>
      <c r="M27" s="12"/>
      <c r="N27" s="12"/>
      <c r="O27" s="179">
        <f>+$G$27</f>
        <v>0</v>
      </c>
      <c r="P27" s="37"/>
      <c r="Q27" s="12"/>
      <c r="R27" s="55"/>
    </row>
    <row r="28" spans="1:19" ht="13.5" customHeight="1">
      <c r="B28" s="20">
        <v>5</v>
      </c>
      <c r="C28" s="18" t="str">
        <f t="shared" si="2"/>
        <v>Diversen</v>
      </c>
      <c r="D28" s="180">
        <f t="shared" si="2"/>
        <v>21</v>
      </c>
      <c r="E28" s="11" t="str">
        <f t="shared" si="2"/>
        <v>%</v>
      </c>
      <c r="F28" s="11"/>
      <c r="G28" s="177"/>
      <c r="H28" s="37"/>
      <c r="I28" s="11"/>
      <c r="J28" s="11"/>
      <c r="K28" s="179">
        <f>+$G$28</f>
        <v>0</v>
      </c>
      <c r="L28" s="11"/>
      <c r="M28" s="11"/>
      <c r="N28" s="11"/>
      <c r="O28" s="179">
        <f>+$G$28</f>
        <v>0</v>
      </c>
      <c r="P28" s="11"/>
      <c r="Q28" s="11"/>
      <c r="R28" s="55"/>
    </row>
    <row r="29" spans="1:19" ht="13.5" customHeight="1">
      <c r="B29" s="20">
        <v>6</v>
      </c>
      <c r="C29" s="18" t="str">
        <f t="shared" si="2"/>
        <v>Rookwaren</v>
      </c>
      <c r="D29" s="180" t="str">
        <f t="shared" si="2"/>
        <v>0</v>
      </c>
      <c r="E29" s="11" t="str">
        <f t="shared" si="2"/>
        <v>%</v>
      </c>
      <c r="F29" s="11"/>
      <c r="G29" s="177"/>
      <c r="H29" s="37"/>
      <c r="I29" s="12"/>
      <c r="J29" s="12"/>
      <c r="K29" s="179">
        <f>+$G$29</f>
        <v>0</v>
      </c>
      <c r="L29" s="37"/>
      <c r="M29" s="12"/>
      <c r="N29" s="12"/>
      <c r="O29" s="179">
        <f>+$G$29</f>
        <v>0</v>
      </c>
      <c r="P29" s="37"/>
      <c r="Q29" s="12"/>
      <c r="R29" s="55"/>
    </row>
    <row r="30" spans="1:19" ht="13.5" customHeight="1">
      <c r="B30" s="20">
        <v>7</v>
      </c>
      <c r="C30" s="18" t="str">
        <f t="shared" si="2"/>
        <v>Automaten</v>
      </c>
      <c r="D30" s="180">
        <f t="shared" si="2"/>
        <v>21</v>
      </c>
      <c r="E30" s="11" t="str">
        <f t="shared" si="2"/>
        <v>%</v>
      </c>
      <c r="F30" s="11"/>
      <c r="G30" s="177"/>
      <c r="H30" s="37"/>
      <c r="I30" s="12"/>
      <c r="J30" s="12"/>
      <c r="K30" s="179">
        <f>+$G$30</f>
        <v>0</v>
      </c>
      <c r="L30" s="37"/>
      <c r="M30" s="12"/>
      <c r="N30" s="12"/>
      <c r="O30" s="179">
        <f>+$G$30</f>
        <v>0</v>
      </c>
      <c r="P30" s="37"/>
      <c r="Q30" s="12"/>
      <c r="R30" s="55"/>
    </row>
    <row r="31" spans="1:19" ht="13.5" customHeight="1">
      <c r="B31" s="20">
        <v>8</v>
      </c>
      <c r="C31" s="18" t="str">
        <f t="shared" si="2"/>
        <v>Entreegelden</v>
      </c>
      <c r="D31" s="180">
        <f t="shared" si="2"/>
        <v>21</v>
      </c>
      <c r="E31" s="11" t="str">
        <f t="shared" si="2"/>
        <v>%</v>
      </c>
      <c r="F31" s="46"/>
      <c r="G31" s="177"/>
      <c r="H31" s="37"/>
      <c r="I31" s="12"/>
      <c r="J31" s="12"/>
      <c r="K31" s="179">
        <f>+$G$31</f>
        <v>0</v>
      </c>
      <c r="L31" s="37"/>
      <c r="M31" s="12"/>
      <c r="N31" s="12"/>
      <c r="O31" s="179">
        <f>+$G$31</f>
        <v>0</v>
      </c>
      <c r="P31" s="37"/>
      <c r="Q31" s="12"/>
      <c r="R31" s="55"/>
    </row>
    <row r="32" spans="1:19" ht="13.5" customHeight="1">
      <c r="B32" s="20">
        <v>9</v>
      </c>
      <c r="C32" s="18" t="str">
        <f t="shared" si="2"/>
        <v>Verhuuropbrensten</v>
      </c>
      <c r="D32" s="180">
        <f t="shared" si="2"/>
        <v>21</v>
      </c>
      <c r="E32" s="11" t="str">
        <f t="shared" si="2"/>
        <v>%</v>
      </c>
      <c r="F32" s="11"/>
      <c r="G32" s="177"/>
      <c r="H32" s="37"/>
      <c r="I32" s="12"/>
      <c r="J32" s="12"/>
      <c r="K32" s="179">
        <f>+$G$32</f>
        <v>0</v>
      </c>
      <c r="L32" s="37"/>
      <c r="M32" s="12"/>
      <c r="N32" s="12"/>
      <c r="O32" s="179">
        <f>+$G$32</f>
        <v>0</v>
      </c>
      <c r="P32" s="37"/>
      <c r="Q32" s="12"/>
      <c r="R32" s="55"/>
    </row>
    <row r="33" spans="2:18" ht="13.5" customHeight="1">
      <c r="B33" s="20">
        <v>10</v>
      </c>
      <c r="C33" s="18" t="str">
        <f t="shared" si="2"/>
        <v>Overige</v>
      </c>
      <c r="D33" s="180">
        <f t="shared" si="2"/>
        <v>21</v>
      </c>
      <c r="E33" s="11" t="str">
        <f t="shared" si="2"/>
        <v>%</v>
      </c>
      <c r="F33" s="47"/>
      <c r="G33" s="177"/>
      <c r="H33" s="47"/>
      <c r="I33" s="12"/>
      <c r="J33" s="12"/>
      <c r="K33" s="179">
        <f>+$G$33</f>
        <v>0</v>
      </c>
      <c r="L33" s="37"/>
      <c r="M33" s="12"/>
      <c r="N33" s="12"/>
      <c r="O33" s="179">
        <f>+$G$33</f>
        <v>0</v>
      </c>
      <c r="P33" s="37"/>
      <c r="Q33" s="12"/>
      <c r="R33" s="55"/>
    </row>
    <row r="34" spans="2:18" ht="13.5" customHeight="1">
      <c r="B34" s="20">
        <v>11</v>
      </c>
      <c r="C34" s="18" t="str">
        <f t="shared" si="2"/>
        <v>Diversen</v>
      </c>
      <c r="D34" s="180">
        <f t="shared" si="2"/>
        <v>21</v>
      </c>
      <c r="E34" s="11" t="str">
        <f t="shared" si="2"/>
        <v>%</v>
      </c>
      <c r="F34" s="47"/>
      <c r="G34" s="177"/>
      <c r="H34" s="47"/>
      <c r="I34" s="12"/>
      <c r="J34" s="12"/>
      <c r="K34" s="179">
        <f>+$G$34</f>
        <v>0</v>
      </c>
      <c r="L34" s="37"/>
      <c r="M34" s="12"/>
      <c r="N34" s="12"/>
      <c r="O34" s="179">
        <f>+$G$34</f>
        <v>0</v>
      </c>
      <c r="P34" s="37"/>
      <c r="Q34" s="12"/>
      <c r="R34" s="55"/>
    </row>
    <row r="35" spans="2:18" ht="13.5" customHeight="1" thickBot="1">
      <c r="B35" s="22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9"/>
    </row>
    <row r="48" spans="2:18" ht="13.5" hidden="1" customHeight="1">
      <c r="C48" s="40" t="str">
        <f t="shared" ref="C48:D58" si="3">C6</f>
        <v>Dranken</v>
      </c>
      <c r="D48" s="40">
        <f t="shared" si="3"/>
        <v>21</v>
      </c>
      <c r="G48" s="40">
        <f t="shared" ref="G48:G58" si="4">G6</f>
        <v>0</v>
      </c>
      <c r="K48" s="40">
        <f t="shared" ref="K48:K58" si="5">K6</f>
        <v>0</v>
      </c>
      <c r="O48" s="40">
        <f t="shared" ref="O48:O58" si="6">O6</f>
        <v>0</v>
      </c>
    </row>
    <row r="49" spans="3:15" ht="13.5" hidden="1" customHeight="1">
      <c r="C49" s="40" t="str">
        <f t="shared" si="3"/>
        <v>Dranken koud</v>
      </c>
      <c r="D49" s="40">
        <f t="shared" si="3"/>
        <v>6</v>
      </c>
      <c r="G49" s="40">
        <f t="shared" si="4"/>
        <v>0</v>
      </c>
      <c r="K49" s="40">
        <f t="shared" si="5"/>
        <v>0</v>
      </c>
      <c r="O49" s="40">
        <f t="shared" si="6"/>
        <v>0</v>
      </c>
    </row>
    <row r="50" spans="3:15" ht="13.5" hidden="1" customHeight="1">
      <c r="C50" s="40" t="str">
        <f t="shared" si="3"/>
        <v>Dranken warm</v>
      </c>
      <c r="D50" s="40">
        <f t="shared" si="3"/>
        <v>6</v>
      </c>
      <c r="G50" s="40">
        <f t="shared" si="4"/>
        <v>0</v>
      </c>
      <c r="K50" s="40">
        <f t="shared" si="5"/>
        <v>0</v>
      </c>
      <c r="O50" s="40">
        <f t="shared" si="6"/>
        <v>0</v>
      </c>
    </row>
    <row r="51" spans="3:15" ht="13.5" hidden="1" customHeight="1">
      <c r="C51" s="40" t="str">
        <f t="shared" si="3"/>
        <v>Keuken</v>
      </c>
      <c r="D51" s="40">
        <f t="shared" si="3"/>
        <v>6</v>
      </c>
      <c r="G51" s="40">
        <f t="shared" si="4"/>
        <v>0</v>
      </c>
      <c r="K51" s="40">
        <f t="shared" si="5"/>
        <v>0</v>
      </c>
      <c r="O51" s="40">
        <f t="shared" si="6"/>
        <v>0</v>
      </c>
    </row>
    <row r="52" spans="3:15" ht="13.5" hidden="1" customHeight="1">
      <c r="C52" s="40" t="str">
        <f t="shared" si="3"/>
        <v>Diversen</v>
      </c>
      <c r="D52" s="40">
        <f t="shared" si="3"/>
        <v>21</v>
      </c>
      <c r="G52" s="40">
        <f t="shared" si="4"/>
        <v>0</v>
      </c>
      <c r="K52" s="40">
        <f t="shared" si="5"/>
        <v>0</v>
      </c>
      <c r="O52" s="40">
        <f t="shared" si="6"/>
        <v>0</v>
      </c>
    </row>
    <row r="53" spans="3:15" ht="13.5" hidden="1" customHeight="1">
      <c r="C53" s="40" t="str">
        <f t="shared" si="3"/>
        <v>Rookwaren</v>
      </c>
      <c r="D53" s="40" t="str">
        <f t="shared" si="3"/>
        <v>0</v>
      </c>
      <c r="G53" s="40">
        <f t="shared" si="4"/>
        <v>0</v>
      </c>
      <c r="K53" s="40">
        <f t="shared" si="5"/>
        <v>0</v>
      </c>
      <c r="O53" s="40">
        <f t="shared" si="6"/>
        <v>0</v>
      </c>
    </row>
    <row r="54" spans="3:15" ht="13.5" hidden="1" customHeight="1">
      <c r="C54" s="40" t="str">
        <f t="shared" si="3"/>
        <v>Automaten</v>
      </c>
      <c r="D54" s="40">
        <f t="shared" si="3"/>
        <v>21</v>
      </c>
      <c r="G54" s="40">
        <f t="shared" si="4"/>
        <v>0</v>
      </c>
      <c r="K54" s="40">
        <f t="shared" si="5"/>
        <v>0</v>
      </c>
      <c r="O54" s="40">
        <f t="shared" si="6"/>
        <v>0</v>
      </c>
    </row>
    <row r="55" spans="3:15" ht="13.5" hidden="1" customHeight="1">
      <c r="C55" s="40" t="str">
        <f t="shared" si="3"/>
        <v>Entreegelden</v>
      </c>
      <c r="D55" s="40">
        <f t="shared" si="3"/>
        <v>21</v>
      </c>
      <c r="G55" s="40">
        <f t="shared" si="4"/>
        <v>0</v>
      </c>
      <c r="K55" s="40">
        <f t="shared" si="5"/>
        <v>0</v>
      </c>
      <c r="O55" s="40">
        <f t="shared" si="6"/>
        <v>0</v>
      </c>
    </row>
    <row r="56" spans="3:15" ht="13.5" hidden="1" customHeight="1">
      <c r="C56" s="40" t="str">
        <f t="shared" si="3"/>
        <v>Verhuuropbrensten</v>
      </c>
      <c r="D56" s="40">
        <f t="shared" si="3"/>
        <v>21</v>
      </c>
      <c r="G56" s="40">
        <f t="shared" si="4"/>
        <v>0</v>
      </c>
      <c r="K56" s="40">
        <f t="shared" si="5"/>
        <v>0</v>
      </c>
      <c r="O56" s="40">
        <f t="shared" si="6"/>
        <v>0</v>
      </c>
    </row>
    <row r="57" spans="3:15" ht="13.5" hidden="1" customHeight="1">
      <c r="C57" s="40" t="str">
        <f t="shared" si="3"/>
        <v>Overige</v>
      </c>
      <c r="D57" s="40">
        <f t="shared" si="3"/>
        <v>21</v>
      </c>
      <c r="G57" s="40">
        <f t="shared" si="4"/>
        <v>0</v>
      </c>
      <c r="K57" s="40">
        <f t="shared" si="5"/>
        <v>0</v>
      </c>
      <c r="O57" s="40">
        <f t="shared" si="6"/>
        <v>0</v>
      </c>
    </row>
    <row r="58" spans="3:15" ht="13.5" hidden="1" customHeight="1">
      <c r="C58" s="40" t="str">
        <f t="shared" si="3"/>
        <v>Diversen</v>
      </c>
      <c r="D58" s="40">
        <f t="shared" si="3"/>
        <v>21</v>
      </c>
      <c r="G58" s="40">
        <f t="shared" si="4"/>
        <v>0</v>
      </c>
      <c r="K58" s="40">
        <f t="shared" si="5"/>
        <v>0</v>
      </c>
      <c r="O58" s="40">
        <f t="shared" si="6"/>
        <v>0</v>
      </c>
    </row>
    <row r="60" spans="3:15" ht="13.5" customHeight="1">
      <c r="G60" s="40">
        <f>SUM(G48:G58)</f>
        <v>0</v>
      </c>
      <c r="K60" s="40">
        <f>SUM(K48:K58)</f>
        <v>0</v>
      </c>
      <c r="O60" s="40">
        <f>SUM(O48:O58)</f>
        <v>0</v>
      </c>
    </row>
    <row r="63" spans="3:15" ht="13.5" hidden="1" customHeight="1">
      <c r="C63" s="40" t="str">
        <f>C22</f>
        <v xml:space="preserve">In  procenten </v>
      </c>
    </row>
    <row r="64" spans="3:15" ht="13.5" hidden="1" customHeight="1">
      <c r="C64" s="40" t="str">
        <f t="shared" ref="C64:C74" si="7">C24</f>
        <v>Dranken</v>
      </c>
      <c r="D64" s="40">
        <f t="shared" ref="D64:D74" si="8">D24</f>
        <v>21</v>
      </c>
      <c r="G64" s="40">
        <f t="shared" ref="G64:G74" si="9">G48*G24</f>
        <v>0</v>
      </c>
      <c r="K64" s="40">
        <f t="shared" ref="K64:K74" si="10">K48*K24</f>
        <v>0</v>
      </c>
      <c r="O64" s="40">
        <f t="shared" ref="O64:O74" si="11">O48*O24</f>
        <v>0</v>
      </c>
    </row>
    <row r="65" spans="3:15" ht="13.5" hidden="1" customHeight="1">
      <c r="C65" s="40" t="str">
        <f t="shared" si="7"/>
        <v>Dranken koud</v>
      </c>
      <c r="D65" s="40">
        <f t="shared" si="8"/>
        <v>6</v>
      </c>
      <c r="G65" s="40">
        <f t="shared" si="9"/>
        <v>0</v>
      </c>
      <c r="K65" s="40">
        <f t="shared" si="10"/>
        <v>0</v>
      </c>
      <c r="O65" s="40">
        <f t="shared" si="11"/>
        <v>0</v>
      </c>
    </row>
    <row r="66" spans="3:15" ht="13.5" hidden="1" customHeight="1">
      <c r="C66" s="40" t="str">
        <f t="shared" si="7"/>
        <v>Dranken warm</v>
      </c>
      <c r="D66" s="40">
        <f t="shared" si="8"/>
        <v>6</v>
      </c>
      <c r="G66" s="40">
        <f t="shared" si="9"/>
        <v>0</v>
      </c>
      <c r="K66" s="40">
        <f t="shared" si="10"/>
        <v>0</v>
      </c>
      <c r="O66" s="40">
        <f t="shared" si="11"/>
        <v>0</v>
      </c>
    </row>
    <row r="67" spans="3:15" ht="13.5" hidden="1" customHeight="1">
      <c r="C67" s="40" t="str">
        <f t="shared" si="7"/>
        <v>Keuken</v>
      </c>
      <c r="D67" s="40">
        <f t="shared" si="8"/>
        <v>6</v>
      </c>
      <c r="G67" s="40">
        <f t="shared" si="9"/>
        <v>0</v>
      </c>
      <c r="K67" s="40">
        <f t="shared" si="10"/>
        <v>0</v>
      </c>
      <c r="O67" s="40">
        <f t="shared" si="11"/>
        <v>0</v>
      </c>
    </row>
    <row r="68" spans="3:15" ht="13.5" hidden="1" customHeight="1">
      <c r="C68" s="40" t="str">
        <f t="shared" si="7"/>
        <v>Diversen</v>
      </c>
      <c r="D68" s="40">
        <f t="shared" si="8"/>
        <v>21</v>
      </c>
      <c r="G68" s="40">
        <f t="shared" si="9"/>
        <v>0</v>
      </c>
      <c r="K68" s="40">
        <f t="shared" si="10"/>
        <v>0</v>
      </c>
      <c r="O68" s="40">
        <f t="shared" si="11"/>
        <v>0</v>
      </c>
    </row>
    <row r="69" spans="3:15" ht="13.5" hidden="1" customHeight="1">
      <c r="C69" s="40" t="str">
        <f t="shared" si="7"/>
        <v>Rookwaren</v>
      </c>
      <c r="D69" s="40" t="str">
        <f t="shared" si="8"/>
        <v>0</v>
      </c>
      <c r="G69" s="40">
        <f t="shared" si="9"/>
        <v>0</v>
      </c>
      <c r="K69" s="40">
        <f t="shared" si="10"/>
        <v>0</v>
      </c>
      <c r="O69" s="40">
        <f t="shared" si="11"/>
        <v>0</v>
      </c>
    </row>
    <row r="70" spans="3:15" ht="13.5" hidden="1" customHeight="1">
      <c r="C70" s="40" t="str">
        <f t="shared" si="7"/>
        <v>Automaten</v>
      </c>
      <c r="D70" s="40">
        <f t="shared" si="8"/>
        <v>21</v>
      </c>
      <c r="G70" s="40">
        <f t="shared" si="9"/>
        <v>0</v>
      </c>
      <c r="K70" s="40">
        <f t="shared" si="10"/>
        <v>0</v>
      </c>
      <c r="O70" s="40">
        <f t="shared" si="11"/>
        <v>0</v>
      </c>
    </row>
    <row r="71" spans="3:15" ht="13.5" hidden="1" customHeight="1">
      <c r="C71" s="40" t="str">
        <f t="shared" si="7"/>
        <v>Entreegelden</v>
      </c>
      <c r="D71" s="40">
        <f t="shared" si="8"/>
        <v>21</v>
      </c>
      <c r="G71" s="40">
        <f t="shared" si="9"/>
        <v>0</v>
      </c>
      <c r="K71" s="40">
        <f t="shared" si="10"/>
        <v>0</v>
      </c>
      <c r="O71" s="40">
        <f t="shared" si="11"/>
        <v>0</v>
      </c>
    </row>
    <row r="72" spans="3:15" ht="13.5" hidden="1" customHeight="1">
      <c r="C72" s="40" t="str">
        <f t="shared" si="7"/>
        <v>Verhuuropbrensten</v>
      </c>
      <c r="D72" s="40">
        <f t="shared" si="8"/>
        <v>21</v>
      </c>
      <c r="G72" s="40">
        <f t="shared" si="9"/>
        <v>0</v>
      </c>
      <c r="K72" s="40">
        <f t="shared" si="10"/>
        <v>0</v>
      </c>
      <c r="O72" s="40">
        <f t="shared" si="11"/>
        <v>0</v>
      </c>
    </row>
    <row r="73" spans="3:15" ht="13.5" hidden="1" customHeight="1">
      <c r="C73" s="40" t="str">
        <f t="shared" si="7"/>
        <v>Overige</v>
      </c>
      <c r="D73" s="40">
        <f t="shared" si="8"/>
        <v>21</v>
      </c>
      <c r="G73" s="40">
        <f t="shared" si="9"/>
        <v>0</v>
      </c>
      <c r="K73" s="40">
        <f t="shared" si="10"/>
        <v>0</v>
      </c>
      <c r="O73" s="40">
        <f t="shared" si="11"/>
        <v>0</v>
      </c>
    </row>
    <row r="74" spans="3:15" ht="13.5" hidden="1" customHeight="1">
      <c r="C74" s="40" t="str">
        <f t="shared" si="7"/>
        <v>Diversen</v>
      </c>
      <c r="D74" s="40">
        <f t="shared" si="8"/>
        <v>21</v>
      </c>
      <c r="G74" s="40">
        <f t="shared" si="9"/>
        <v>0</v>
      </c>
      <c r="K74" s="40">
        <f t="shared" si="10"/>
        <v>0</v>
      </c>
      <c r="O74" s="40">
        <f t="shared" si="11"/>
        <v>0</v>
      </c>
    </row>
    <row r="76" spans="3:15" ht="13.5" customHeight="1">
      <c r="G76" s="40">
        <f>SUM(G64:G74)</f>
        <v>0</v>
      </c>
      <c r="K76" s="40">
        <f>SUM(K64:K74)</f>
        <v>0</v>
      </c>
      <c r="O76" s="40">
        <f>SUM(O64:O74)</f>
        <v>0</v>
      </c>
    </row>
  </sheetData>
  <sheetProtection password="82C9" sheet="1" objects="1" scenarios="1" selectLockedCells="1"/>
  <mergeCells count="11">
    <mergeCell ref="D22:F22"/>
    <mergeCell ref="D4:E5"/>
    <mergeCell ref="C4:C5"/>
    <mergeCell ref="K4:M4"/>
    <mergeCell ref="K5:M5"/>
    <mergeCell ref="O3:Q3"/>
    <mergeCell ref="K3:M3"/>
    <mergeCell ref="K22:M22"/>
    <mergeCell ref="O22:Q22"/>
    <mergeCell ref="O4:Q4"/>
    <mergeCell ref="O5:Q5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8"/>
  </sheetPr>
  <dimension ref="A1:CX146"/>
  <sheetViews>
    <sheetView showZeros="0" workbookViewId="0">
      <selection activeCell="O9" sqref="O9"/>
    </sheetView>
  </sheetViews>
  <sheetFormatPr baseColWidth="10" defaultColWidth="9.1640625" defaultRowHeight="13.5" customHeight="1"/>
  <cols>
    <col min="1" max="1" width="2.6640625" style="40" customWidth="1"/>
    <col min="2" max="2" width="4.6640625" style="72" customWidth="1"/>
    <col min="3" max="3" width="45.6640625" style="40" customWidth="1"/>
    <col min="4" max="4" width="3.6640625" style="40" customWidth="1"/>
    <col min="5" max="5" width="14.6640625" style="40" customWidth="1"/>
    <col min="6" max="6" width="1.6640625" style="40" customWidth="1"/>
    <col min="7" max="7" width="4.6640625" style="40" customWidth="1"/>
    <col min="8" max="8" width="1.6640625" style="40" customWidth="1"/>
    <col min="9" max="9" width="14.6640625" style="40" customWidth="1"/>
    <col min="10" max="10" width="1.6640625" style="40" customWidth="1"/>
    <col min="11" max="11" width="5.6640625" style="40" customWidth="1"/>
    <col min="12" max="12" width="2.6640625" style="40" customWidth="1"/>
    <col min="13" max="13" width="14.6640625" style="40" customWidth="1"/>
    <col min="14" max="14" width="1.6640625" style="40" customWidth="1"/>
    <col min="15" max="15" width="5.6640625" style="40" customWidth="1"/>
    <col min="16" max="16" width="2.5" style="40" customWidth="1"/>
    <col min="17" max="17" width="1.5" style="40" customWidth="1"/>
    <col min="18" max="18" width="8.6640625" style="40" customWidth="1"/>
    <col min="19" max="22" width="9.1640625" style="40"/>
    <col min="23" max="23" width="5.6640625" style="40" customWidth="1"/>
    <col min="24" max="24" width="2.6640625" style="40" customWidth="1"/>
    <col min="25" max="25" width="3.6640625" style="40" customWidth="1"/>
    <col min="26" max="26" width="35.6640625" style="40" customWidth="1"/>
    <col min="27" max="27" width="3.6640625" style="40" customWidth="1"/>
    <col min="28" max="28" width="12.6640625" style="40" customWidth="1"/>
    <col min="29" max="29" width="2.6640625" style="40" customWidth="1"/>
    <col min="30" max="30" width="12.6640625" style="40" customWidth="1"/>
    <col min="31" max="31" width="2.6640625" style="40" customWidth="1"/>
    <col min="32" max="32" width="12.6640625" style="40" customWidth="1"/>
    <col min="33" max="33" width="1.6640625" style="40" customWidth="1"/>
    <col min="34" max="34" width="18.6640625" style="40" customWidth="1"/>
    <col min="35" max="35" width="9.6640625" style="40" customWidth="1"/>
    <col min="36" max="36" width="8.6640625" style="40" customWidth="1"/>
    <col min="37" max="37" width="2.6640625" style="40" customWidth="1"/>
    <col min="38" max="42" width="9.6640625" style="40" customWidth="1"/>
    <col min="43" max="43" width="2.6640625" style="40" customWidth="1"/>
    <col min="44" max="44" width="40.33203125" style="40" customWidth="1"/>
    <col min="45" max="45" width="2.6640625" style="40" customWidth="1"/>
    <col min="46" max="46" width="5.6640625" style="40" customWidth="1"/>
    <col min="47" max="47" width="1.6640625" style="40" customWidth="1"/>
    <col min="48" max="48" width="5.6640625" style="40" customWidth="1"/>
    <col min="49" max="49" width="1.6640625" style="40" customWidth="1"/>
    <col min="50" max="50" width="5.6640625" style="40" customWidth="1"/>
    <col min="51" max="51" width="1.6640625" style="40" customWidth="1"/>
    <col min="52" max="52" width="5.6640625" style="40" customWidth="1"/>
    <col min="53" max="53" width="1.6640625" style="40" customWidth="1"/>
    <col min="54" max="54" width="5.6640625" style="40" customWidth="1"/>
    <col min="55" max="55" width="1.6640625" style="40" customWidth="1"/>
    <col min="56" max="56" width="5.6640625" style="40" customWidth="1"/>
    <col min="57" max="57" width="1.6640625" style="40" customWidth="1"/>
    <col min="58" max="58" width="5.6640625" style="40" customWidth="1"/>
    <col min="59" max="59" width="1.6640625" style="40" customWidth="1"/>
    <col min="60" max="60" width="5.6640625" style="40" customWidth="1"/>
    <col min="61" max="61" width="1.6640625" style="40" customWidth="1"/>
    <col min="62" max="62" width="5.6640625" style="40" customWidth="1"/>
    <col min="63" max="63" width="1.6640625" style="40" customWidth="1"/>
    <col min="64" max="64" width="5.6640625" style="40" customWidth="1"/>
    <col min="65" max="65" width="1.6640625" style="40" customWidth="1"/>
    <col min="66" max="66" width="5.6640625" style="40" customWidth="1"/>
    <col min="67" max="67" width="1.6640625" style="40" customWidth="1"/>
    <col min="68" max="68" width="5.6640625" style="40" customWidth="1"/>
    <col min="69" max="69" width="1.6640625" style="40" customWidth="1"/>
    <col min="70" max="70" width="5.6640625" style="40" customWidth="1"/>
    <col min="71" max="71" width="1.6640625" style="40" customWidth="1"/>
    <col min="72" max="74" width="5.6640625" style="40" customWidth="1"/>
    <col min="75" max="75" width="1.6640625" style="40" customWidth="1"/>
    <col min="76" max="76" width="5.6640625" style="40" customWidth="1"/>
    <col min="77" max="77" width="1.6640625" style="40" customWidth="1"/>
    <col min="78" max="78" width="5.6640625" style="40" customWidth="1"/>
    <col min="79" max="79" width="1.6640625" style="40" customWidth="1"/>
    <col min="80" max="80" width="5.6640625" style="40" customWidth="1"/>
    <col min="81" max="81" width="1.6640625" style="40" customWidth="1"/>
    <col min="82" max="82" width="5.6640625" style="40" customWidth="1"/>
    <col min="83" max="83" width="1.6640625" style="40" customWidth="1"/>
    <col min="84" max="84" width="5.6640625" style="40" customWidth="1"/>
    <col min="85" max="85" width="1.6640625" style="40" customWidth="1"/>
    <col min="86" max="86" width="5.6640625" style="40" customWidth="1"/>
    <col min="87" max="87" width="1.6640625" style="40" customWidth="1"/>
    <col min="88" max="88" width="5.6640625" style="40" customWidth="1"/>
    <col min="89" max="89" width="1.6640625" style="40" customWidth="1"/>
    <col min="90" max="90" width="5.6640625" style="40" customWidth="1"/>
    <col min="91" max="91" width="1.6640625" style="40" customWidth="1"/>
    <col min="92" max="92" width="5.6640625" style="40" customWidth="1"/>
    <col min="93" max="93" width="1.6640625" style="40" customWidth="1"/>
    <col min="94" max="94" width="5.6640625" style="40" customWidth="1"/>
    <col min="95" max="95" width="1.6640625" style="40" customWidth="1"/>
    <col min="96" max="96" width="5.6640625" style="40" customWidth="1"/>
    <col min="97" max="97" width="1.6640625" style="40" customWidth="1"/>
    <col min="98" max="98" width="5.6640625" style="40" customWidth="1"/>
    <col min="99" max="99" width="1.6640625" style="40" customWidth="1"/>
    <col min="100" max="100" width="5.6640625" style="40" customWidth="1"/>
    <col min="101" max="101" width="3.6640625" style="40" customWidth="1"/>
    <col min="102" max="16384" width="9.1640625" style="40"/>
  </cols>
  <sheetData>
    <row r="1" spans="1:102" ht="13.5" customHeight="1" thickBot="1">
      <c r="A1" s="30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</row>
    <row r="2" spans="1:102" ht="13.5" customHeight="1">
      <c r="A2" s="30"/>
      <c r="B2" s="1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3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2" ht="13.5" customHeight="1">
      <c r="A3" s="30"/>
      <c r="B3" s="20"/>
      <c r="C3" s="10" t="s">
        <v>95</v>
      </c>
      <c r="D3" s="12"/>
      <c r="E3" s="8" t="s">
        <v>36</v>
      </c>
      <c r="F3" s="9"/>
      <c r="G3" s="10"/>
      <c r="H3" s="10"/>
      <c r="I3" s="221" t="s">
        <v>37</v>
      </c>
      <c r="J3" s="221"/>
      <c r="K3" s="221"/>
      <c r="L3" s="10"/>
      <c r="M3" s="221" t="s">
        <v>38</v>
      </c>
      <c r="N3" s="221"/>
      <c r="O3" s="221"/>
      <c r="P3" s="55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</row>
    <row r="4" spans="1:102" ht="13.5" customHeight="1">
      <c r="A4" s="30"/>
      <c r="B4" s="20"/>
      <c r="C4" s="223" t="s">
        <v>32</v>
      </c>
      <c r="D4" s="12"/>
      <c r="E4" s="12"/>
      <c r="F4" s="12"/>
      <c r="G4" s="12"/>
      <c r="H4" s="12"/>
      <c r="I4" s="225" t="s">
        <v>92</v>
      </c>
      <c r="J4" s="225"/>
      <c r="K4" s="225"/>
      <c r="L4" s="12"/>
      <c r="M4" s="225" t="s">
        <v>92</v>
      </c>
      <c r="N4" s="225"/>
      <c r="O4" s="225"/>
      <c r="P4" s="55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</row>
    <row r="5" spans="1:102" ht="13.5" customHeight="1">
      <c r="A5" s="30"/>
      <c r="B5" s="20"/>
      <c r="C5" s="22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55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</row>
    <row r="6" spans="1:102" ht="13.5" customHeight="1">
      <c r="A6" s="30"/>
      <c r="B6" s="20">
        <v>1</v>
      </c>
      <c r="C6" s="49" t="s">
        <v>96</v>
      </c>
      <c r="D6" s="11"/>
      <c r="E6" s="172"/>
      <c r="F6" s="37"/>
      <c r="G6" s="12"/>
      <c r="H6" s="12"/>
      <c r="I6" s="183">
        <f>+E6*(1+($K6/100))</f>
        <v>0</v>
      </c>
      <c r="J6" s="37"/>
      <c r="K6" s="168"/>
      <c r="L6" s="12"/>
      <c r="M6" s="183">
        <f>+I6*(1+($O6/100))</f>
        <v>0</v>
      </c>
      <c r="N6" s="37"/>
      <c r="O6" s="168"/>
      <c r="P6" s="55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</row>
    <row r="7" spans="1:102" ht="13.5" customHeight="1">
      <c r="A7" s="30"/>
      <c r="B7" s="20">
        <v>2</v>
      </c>
      <c r="C7" s="49" t="s">
        <v>97</v>
      </c>
      <c r="D7" s="11"/>
      <c r="E7" s="172"/>
      <c r="F7" s="37"/>
      <c r="G7" s="12"/>
      <c r="H7" s="12"/>
      <c r="I7" s="183">
        <f t="shared" ref="I7:I18" si="0">+E7*(1+($K7/100))</f>
        <v>0</v>
      </c>
      <c r="J7" s="37"/>
      <c r="K7" s="168"/>
      <c r="L7" s="12"/>
      <c r="M7" s="183">
        <f t="shared" ref="M7:M18" si="1">+I7*(1+($O7/100))</f>
        <v>0</v>
      </c>
      <c r="N7" s="37"/>
      <c r="O7" s="168"/>
      <c r="P7" s="55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</row>
    <row r="8" spans="1:102" ht="13.5" customHeight="1">
      <c r="A8" s="30"/>
      <c r="B8" s="20">
        <v>3</v>
      </c>
      <c r="C8" s="15" t="s">
        <v>98</v>
      </c>
      <c r="D8" s="11"/>
      <c r="E8" s="172"/>
      <c r="F8" s="37"/>
      <c r="G8" s="12"/>
      <c r="H8" s="12"/>
      <c r="I8" s="183">
        <f t="shared" si="0"/>
        <v>0</v>
      </c>
      <c r="J8" s="37"/>
      <c r="K8" s="168"/>
      <c r="L8" s="12"/>
      <c r="M8" s="183">
        <f t="shared" si="1"/>
        <v>0</v>
      </c>
      <c r="N8" s="37"/>
      <c r="O8" s="168"/>
      <c r="P8" s="55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</row>
    <row r="9" spans="1:102" ht="13.5" customHeight="1">
      <c r="A9" s="30"/>
      <c r="B9" s="20">
        <v>4</v>
      </c>
      <c r="C9" s="15" t="s">
        <v>99</v>
      </c>
      <c r="D9" s="11"/>
      <c r="E9" s="172"/>
      <c r="F9" s="37"/>
      <c r="G9" s="12"/>
      <c r="H9" s="12"/>
      <c r="I9" s="183">
        <f t="shared" si="0"/>
        <v>0</v>
      </c>
      <c r="J9" s="37"/>
      <c r="K9" s="168"/>
      <c r="L9" s="12"/>
      <c r="M9" s="183">
        <f t="shared" si="1"/>
        <v>0</v>
      </c>
      <c r="N9" s="37"/>
      <c r="O9" s="168"/>
      <c r="P9" s="55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1:102" ht="13.5" customHeight="1">
      <c r="A10" s="30"/>
      <c r="B10" s="20">
        <v>5</v>
      </c>
      <c r="C10" s="15" t="s">
        <v>100</v>
      </c>
      <c r="D10" s="11"/>
      <c r="E10" s="172"/>
      <c r="F10" s="37"/>
      <c r="G10" s="12"/>
      <c r="H10" s="12"/>
      <c r="I10" s="183">
        <f t="shared" si="0"/>
        <v>0</v>
      </c>
      <c r="J10" s="37"/>
      <c r="K10" s="168"/>
      <c r="L10" s="12"/>
      <c r="M10" s="183">
        <f t="shared" si="1"/>
        <v>0</v>
      </c>
      <c r="N10" s="37"/>
      <c r="O10" s="168"/>
      <c r="P10" s="55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</row>
    <row r="11" spans="1:102" ht="13.5" customHeight="1">
      <c r="A11" s="30"/>
      <c r="B11" s="20">
        <v>6</v>
      </c>
      <c r="C11" s="15" t="s">
        <v>101</v>
      </c>
      <c r="D11" s="11"/>
      <c r="E11" s="172"/>
      <c r="F11" s="37"/>
      <c r="G11" s="12"/>
      <c r="H11" s="12"/>
      <c r="I11" s="183">
        <f t="shared" si="0"/>
        <v>0</v>
      </c>
      <c r="J11" s="37"/>
      <c r="K11" s="168"/>
      <c r="L11" s="12"/>
      <c r="M11" s="183">
        <f t="shared" si="1"/>
        <v>0</v>
      </c>
      <c r="N11" s="37"/>
      <c r="O11" s="168"/>
      <c r="P11" s="55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</row>
    <row r="12" spans="1:102" ht="13.5" customHeight="1">
      <c r="A12" s="30"/>
      <c r="B12" s="20">
        <v>7</v>
      </c>
      <c r="C12" s="15" t="s">
        <v>102</v>
      </c>
      <c r="D12" s="11"/>
      <c r="E12" s="172"/>
      <c r="F12" s="37"/>
      <c r="G12" s="12"/>
      <c r="H12" s="12"/>
      <c r="I12" s="183">
        <f t="shared" si="0"/>
        <v>0</v>
      </c>
      <c r="J12" s="37"/>
      <c r="K12" s="168"/>
      <c r="L12" s="12"/>
      <c r="M12" s="183">
        <f t="shared" si="1"/>
        <v>0</v>
      </c>
      <c r="N12" s="37"/>
      <c r="O12" s="168"/>
      <c r="P12" s="55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pans="1:102" ht="13.5" customHeight="1">
      <c r="A13" s="30"/>
      <c r="B13" s="20">
        <v>8</v>
      </c>
      <c r="C13" s="15" t="s">
        <v>103</v>
      </c>
      <c r="D13" s="11"/>
      <c r="E13" s="172"/>
      <c r="F13" s="37"/>
      <c r="G13" s="12"/>
      <c r="H13" s="12"/>
      <c r="I13" s="183">
        <f t="shared" si="0"/>
        <v>0</v>
      </c>
      <c r="J13" s="37"/>
      <c r="K13" s="168"/>
      <c r="L13" s="12"/>
      <c r="M13" s="183">
        <f t="shared" si="1"/>
        <v>0</v>
      </c>
      <c r="N13" s="37"/>
      <c r="O13" s="168"/>
      <c r="P13" s="55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1:102" ht="13.5" customHeight="1">
      <c r="A14" s="30"/>
      <c r="B14" s="20">
        <v>9</v>
      </c>
      <c r="C14" s="15" t="s">
        <v>104</v>
      </c>
      <c r="D14" s="11"/>
      <c r="E14" s="172"/>
      <c r="F14" s="37"/>
      <c r="G14" s="12"/>
      <c r="H14" s="12"/>
      <c r="I14" s="183">
        <f t="shared" si="0"/>
        <v>0</v>
      </c>
      <c r="J14" s="37"/>
      <c r="K14" s="168"/>
      <c r="L14" s="12"/>
      <c r="M14" s="183">
        <f t="shared" si="1"/>
        <v>0</v>
      </c>
      <c r="N14" s="37"/>
      <c r="O14" s="168"/>
      <c r="P14" s="55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</row>
    <row r="15" spans="1:102" ht="13.5" customHeight="1">
      <c r="A15" s="30"/>
      <c r="B15" s="20">
        <v>10</v>
      </c>
      <c r="C15" s="15" t="s">
        <v>207</v>
      </c>
      <c r="D15" s="11"/>
      <c r="E15" s="172"/>
      <c r="F15" s="37"/>
      <c r="G15" s="12"/>
      <c r="H15" s="12"/>
      <c r="I15" s="183">
        <f t="shared" si="0"/>
        <v>0</v>
      </c>
      <c r="J15" s="37"/>
      <c r="K15" s="168"/>
      <c r="L15" s="12"/>
      <c r="M15" s="183">
        <f t="shared" si="1"/>
        <v>0</v>
      </c>
      <c r="N15" s="37"/>
      <c r="O15" s="168"/>
      <c r="P15" s="55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</row>
    <row r="16" spans="1:102" ht="13.5" customHeight="1">
      <c r="A16" s="30"/>
      <c r="B16" s="20">
        <v>11</v>
      </c>
      <c r="C16" s="15" t="s">
        <v>105</v>
      </c>
      <c r="D16" s="11"/>
      <c r="E16" s="172"/>
      <c r="F16" s="37"/>
      <c r="G16" s="12"/>
      <c r="H16" s="12"/>
      <c r="I16" s="183">
        <f t="shared" si="0"/>
        <v>0</v>
      </c>
      <c r="J16" s="37"/>
      <c r="K16" s="168"/>
      <c r="L16" s="12"/>
      <c r="M16" s="183">
        <f t="shared" si="1"/>
        <v>0</v>
      </c>
      <c r="N16" s="37"/>
      <c r="O16" s="168"/>
      <c r="P16" s="55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</row>
    <row r="17" spans="1:102" ht="13.5" customHeight="1">
      <c r="A17" s="30"/>
      <c r="B17" s="20">
        <v>12</v>
      </c>
      <c r="C17" s="15" t="s">
        <v>91</v>
      </c>
      <c r="D17" s="11"/>
      <c r="E17" s="172"/>
      <c r="F17" s="37"/>
      <c r="G17" s="12"/>
      <c r="H17" s="12"/>
      <c r="I17" s="183">
        <f t="shared" si="0"/>
        <v>0</v>
      </c>
      <c r="J17" s="37"/>
      <c r="K17" s="168"/>
      <c r="L17" s="12"/>
      <c r="M17" s="183">
        <f t="shared" si="1"/>
        <v>0</v>
      </c>
      <c r="N17" s="37"/>
      <c r="O17" s="168"/>
      <c r="P17" s="55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</row>
    <row r="18" spans="1:102" ht="13.5" customHeight="1">
      <c r="A18" s="30"/>
      <c r="B18" s="20">
        <v>13</v>
      </c>
      <c r="C18" s="15" t="s">
        <v>86</v>
      </c>
      <c r="D18" s="11"/>
      <c r="E18" s="172"/>
      <c r="F18" s="37"/>
      <c r="G18" s="12"/>
      <c r="H18" s="12"/>
      <c r="I18" s="183">
        <f t="shared" si="0"/>
        <v>0</v>
      </c>
      <c r="J18" s="37"/>
      <c r="K18" s="168"/>
      <c r="L18" s="12"/>
      <c r="M18" s="183">
        <f t="shared" si="1"/>
        <v>0</v>
      </c>
      <c r="N18" s="37"/>
      <c r="O18" s="168"/>
      <c r="P18" s="55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</row>
    <row r="19" spans="1:102" ht="13.5" customHeight="1">
      <c r="A19" s="30"/>
      <c r="B19" s="20"/>
      <c r="C19" s="12"/>
      <c r="D19" s="11"/>
      <c r="E19" s="176"/>
      <c r="F19" s="37"/>
      <c r="G19" s="12"/>
      <c r="H19" s="12"/>
      <c r="I19" s="176"/>
      <c r="J19" s="37"/>
      <c r="K19" s="12"/>
      <c r="L19" s="12"/>
      <c r="M19" s="176"/>
      <c r="N19" s="37"/>
      <c r="O19" s="12"/>
      <c r="P19" s="55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</row>
    <row r="20" spans="1:102" s="71" customFormat="1" ht="13.5" customHeight="1">
      <c r="A20" s="41"/>
      <c r="B20" s="25"/>
      <c r="C20" s="10" t="s">
        <v>52</v>
      </c>
      <c r="D20" s="9"/>
      <c r="E20" s="173">
        <f>SUM(E6:E18)</f>
        <v>0</v>
      </c>
      <c r="F20" s="48"/>
      <c r="G20" s="10"/>
      <c r="H20" s="10"/>
      <c r="I20" s="173">
        <f>SUM(I6:I18)</f>
        <v>0</v>
      </c>
      <c r="J20" s="48"/>
      <c r="K20" s="10"/>
      <c r="L20" s="10"/>
      <c r="M20" s="173">
        <f>SUM(M6:M18)</f>
        <v>0</v>
      </c>
      <c r="N20" s="48"/>
      <c r="O20" s="10"/>
      <c r="P20" s="74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</row>
    <row r="21" spans="1:102" s="71" customFormat="1" ht="13.5" customHeight="1">
      <c r="A21" s="41"/>
      <c r="B21" s="25"/>
      <c r="C21" s="10"/>
      <c r="D21" s="9"/>
      <c r="E21" s="48"/>
      <c r="F21" s="48"/>
      <c r="G21" s="10"/>
      <c r="H21" s="10"/>
      <c r="I21" s="48"/>
      <c r="J21" s="48"/>
      <c r="K21" s="10"/>
      <c r="L21" s="10"/>
      <c r="M21" s="48"/>
      <c r="N21" s="48"/>
      <c r="O21" s="10"/>
      <c r="P21" s="74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</row>
    <row r="22" spans="1:102" s="71" customFormat="1" ht="13.5" customHeight="1">
      <c r="A22" s="41"/>
      <c r="B22" s="25"/>
      <c r="C22" s="12" t="s">
        <v>140</v>
      </c>
      <c r="D22" s="9"/>
      <c r="E22" s="48"/>
      <c r="F22" s="48"/>
      <c r="G22" s="10"/>
      <c r="H22" s="10"/>
      <c r="I22" s="48"/>
      <c r="J22" s="48"/>
      <c r="K22" s="10"/>
      <c r="L22" s="10"/>
      <c r="M22" s="48"/>
      <c r="N22" s="48"/>
      <c r="O22" s="10"/>
      <c r="P22" s="74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</row>
    <row r="23" spans="1:102" ht="13.5" customHeight="1" thickBot="1">
      <c r="A23" s="30"/>
      <c r="B23" s="22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</row>
    <row r="24" spans="1:102" ht="13.5" customHeight="1">
      <c r="A24" s="30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</row>
    <row r="25" spans="1:102" ht="13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</row>
    <row r="26" spans="1:102" ht="13.5" customHeight="1">
      <c r="A26" s="30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</row>
    <row r="27" spans="1:102" ht="13.5" customHeight="1">
      <c r="A27" s="30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</row>
    <row r="28" spans="1:102" ht="13.5" customHeight="1">
      <c r="A28" s="30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</row>
    <row r="29" spans="1:102" ht="13.5" customHeight="1">
      <c r="A29" s="30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pans="1:102" ht="13.5" customHeight="1">
      <c r="A30" s="30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</row>
    <row r="31" spans="1:102" ht="13.5" customHeight="1">
      <c r="A31" s="30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</row>
    <row r="32" spans="1:102" ht="13.5" customHeight="1">
      <c r="A32" s="30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spans="1:102" ht="13.5" customHeight="1">
      <c r="A33" s="30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</row>
    <row r="34" spans="1:102" ht="13.5" customHeight="1">
      <c r="A34" s="30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</row>
    <row r="35" spans="1:102" ht="13.5" customHeight="1">
      <c r="A35" s="30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</row>
    <row r="36" spans="1:102" ht="13.5" customHeight="1">
      <c r="A36" s="30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</row>
    <row r="37" spans="1:102" ht="13.5" customHeight="1">
      <c r="A37" s="30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</row>
    <row r="38" spans="1:102" ht="13.5" customHeight="1">
      <c r="A38" s="30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</row>
    <row r="39" spans="1:102" ht="13.5" customHeight="1">
      <c r="A39" s="30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</row>
    <row r="40" spans="1:102" ht="13.5" customHeight="1">
      <c r="A40" s="30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</row>
    <row r="41" spans="1:102" ht="13.5" customHeight="1">
      <c r="A41" s="30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</row>
    <row r="42" spans="1:102" ht="13.5" customHeight="1">
      <c r="A42" s="30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</row>
    <row r="43" spans="1:102" ht="13.5" customHeight="1">
      <c r="A43" s="30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</row>
    <row r="44" spans="1:102" ht="13.5" customHeight="1">
      <c r="A44" s="39"/>
      <c r="B44" s="3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</row>
    <row r="45" spans="1:102" ht="13.5" customHeight="1">
      <c r="A45" s="39"/>
      <c r="B45" s="3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</row>
    <row r="46" spans="1:102" ht="13.5" customHeight="1">
      <c r="A46" s="39"/>
      <c r="B46" s="3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</row>
    <row r="47" spans="1:102" ht="13.5" customHeight="1">
      <c r="A47" s="39"/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</row>
    <row r="48" spans="1:102" ht="13.5" customHeight="1">
      <c r="A48" s="39"/>
      <c r="B48" s="3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</row>
    <row r="49" spans="1:102" ht="13.5" customHeight="1">
      <c r="A49" s="39"/>
      <c r="B49" s="3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</row>
    <row r="50" spans="1:102" ht="13.5" customHeight="1">
      <c r="A50" s="39"/>
      <c r="B50" s="3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</row>
    <row r="51" spans="1:102" ht="13.5" customHeight="1">
      <c r="A51" s="39"/>
      <c r="B51" s="3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</row>
    <row r="52" spans="1:102" ht="13.5" customHeight="1">
      <c r="A52" s="39"/>
      <c r="B52" s="3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</row>
    <row r="53" spans="1:102" ht="13.5" customHeight="1">
      <c r="A53" s="39"/>
      <c r="B53" s="3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</row>
    <row r="54" spans="1:102" ht="13.5" customHeight="1">
      <c r="A54" s="39"/>
      <c r="B54" s="3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</row>
    <row r="55" spans="1:102" ht="13.5" customHeight="1">
      <c r="A55" s="39"/>
      <c r="B55" s="3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</row>
    <row r="56" spans="1:102" ht="13.5" customHeight="1">
      <c r="A56" s="39"/>
      <c r="B56" s="3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</row>
    <row r="57" spans="1:102" ht="13.5" customHeight="1">
      <c r="A57" s="39"/>
      <c r="B57" s="3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</row>
    <row r="58" spans="1:102" ht="13.5" customHeight="1">
      <c r="A58" s="39"/>
      <c r="B58" s="3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</row>
    <row r="59" spans="1:102" ht="13.5" customHeight="1">
      <c r="A59" s="39"/>
      <c r="B59" s="3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</row>
    <row r="60" spans="1:102" ht="13.5" customHeight="1">
      <c r="A60" s="39"/>
      <c r="B60" s="3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</row>
    <row r="61" spans="1:102" ht="13.5" customHeight="1">
      <c r="A61" s="39"/>
      <c r="B61" s="3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</row>
    <row r="62" spans="1:102" ht="13.5" customHeight="1">
      <c r="A62" s="39"/>
      <c r="B62" s="3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</row>
    <row r="63" spans="1:102" ht="13.5" customHeight="1">
      <c r="A63" s="39"/>
      <c r="B63" s="3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</row>
    <row r="64" spans="1:102" ht="13.5" customHeight="1">
      <c r="A64" s="39"/>
      <c r="B64" s="3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</row>
    <row r="65" spans="1:102" ht="13.5" customHeight="1">
      <c r="A65" s="39"/>
      <c r="B65" s="3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</row>
    <row r="66" spans="1:102" ht="13.5" customHeight="1">
      <c r="A66" s="39"/>
      <c r="B66" s="3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</row>
    <row r="67" spans="1:102" ht="13.5" customHeight="1">
      <c r="A67" s="39"/>
      <c r="B67" s="3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</row>
    <row r="68" spans="1:102" ht="13.5" customHeight="1">
      <c r="A68" s="39"/>
      <c r="B68" s="3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</row>
    <row r="69" spans="1:102" ht="13.5" customHeight="1">
      <c r="A69" s="39"/>
      <c r="B69" s="3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</row>
    <row r="70" spans="1:102" ht="13.5" customHeight="1">
      <c r="A70" s="39"/>
      <c r="B70" s="3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</row>
    <row r="71" spans="1:102" ht="13.5" customHeight="1">
      <c r="A71" s="39"/>
      <c r="B71" s="3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</row>
    <row r="72" spans="1:102" ht="13.5" customHeight="1">
      <c r="A72" s="39"/>
      <c r="B72" s="3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</row>
    <row r="73" spans="1:102" ht="13.5" customHeight="1">
      <c r="A73" s="39"/>
      <c r="B73" s="3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</row>
    <row r="74" spans="1:102" ht="13.5" customHeight="1">
      <c r="A74" s="39"/>
      <c r="B74" s="3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</row>
    <row r="75" spans="1:102" ht="13.5" customHeight="1">
      <c r="A75" s="39"/>
      <c r="B75" s="3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</row>
    <row r="76" spans="1:102" ht="13.5" customHeight="1">
      <c r="A76" s="39"/>
      <c r="B76" s="3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</row>
    <row r="77" spans="1:102" ht="13.5" customHeight="1">
      <c r="A77" s="39"/>
      <c r="B77" s="3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</row>
    <row r="78" spans="1:102" ht="13.5" customHeight="1">
      <c r="A78" s="39"/>
      <c r="B78" s="3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</row>
    <row r="79" spans="1:102" ht="13.5" customHeight="1">
      <c r="A79" s="39"/>
      <c r="B79" s="3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</row>
    <row r="80" spans="1:102" ht="13.5" customHeight="1">
      <c r="A80" s="39"/>
      <c r="B80" s="3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</row>
    <row r="81" spans="1:102" ht="13.5" customHeight="1">
      <c r="A81" s="39"/>
      <c r="B81" s="3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</row>
    <row r="82" spans="1:102" ht="13.5" customHeight="1">
      <c r="A82" s="39"/>
      <c r="B82" s="3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</row>
    <row r="83" spans="1:102" ht="13.5" customHeight="1">
      <c r="A83" s="39"/>
      <c r="B83" s="3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</row>
    <row r="84" spans="1:102" ht="13.5" customHeight="1">
      <c r="A84" s="39"/>
      <c r="B84" s="3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</row>
    <row r="85" spans="1:102" ht="13.5" customHeight="1">
      <c r="A85" s="39"/>
      <c r="B85" s="3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</row>
    <row r="86" spans="1:102" ht="13.5" customHeight="1">
      <c r="A86" s="39"/>
      <c r="B86" s="3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</row>
    <row r="87" spans="1:102" ht="13.5" customHeight="1">
      <c r="A87" s="39"/>
      <c r="B87" s="3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</row>
    <row r="88" spans="1:102" ht="13.5" customHeight="1">
      <c r="A88" s="39"/>
      <c r="B88" s="3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</row>
    <row r="89" spans="1:102" ht="13.5" customHeight="1">
      <c r="A89" s="39"/>
      <c r="B89" s="3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</row>
    <row r="90" spans="1:102" ht="13.5" customHeight="1">
      <c r="A90" s="39"/>
      <c r="B90" s="3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</row>
    <row r="91" spans="1:102" ht="13.5" customHeight="1">
      <c r="A91" s="39"/>
      <c r="B91" s="3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</row>
    <row r="92" spans="1:102" ht="13.5" customHeight="1">
      <c r="A92" s="39"/>
      <c r="B92" s="3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</row>
    <row r="93" spans="1:102" ht="13.5" customHeight="1">
      <c r="A93" s="39"/>
      <c r="B93" s="34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</row>
    <row r="94" spans="1:102" ht="13.5" customHeight="1">
      <c r="A94" s="39"/>
      <c r="B94" s="3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</row>
    <row r="95" spans="1:102" ht="13.5" customHeight="1">
      <c r="A95" s="39"/>
      <c r="B95" s="3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</row>
    <row r="96" spans="1:102" ht="13.5" customHeight="1">
      <c r="A96" s="39"/>
      <c r="B96" s="3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</row>
    <row r="97" spans="1:102" ht="13.5" customHeight="1">
      <c r="A97" s="39"/>
      <c r="B97" s="3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</row>
    <row r="98" spans="1:102" ht="13.5" customHeight="1">
      <c r="A98" s="39"/>
      <c r="B98" s="3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</row>
    <row r="99" spans="1:102" ht="13.5" customHeight="1">
      <c r="A99" s="39"/>
      <c r="B99" s="34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</row>
    <row r="100" spans="1:102" ht="13.5" customHeight="1">
      <c r="A100" s="39"/>
      <c r="B100" s="3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</row>
    <row r="101" spans="1:102" ht="13.5" customHeight="1">
      <c r="A101" s="39"/>
      <c r="B101" s="3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</row>
    <row r="102" spans="1:102" ht="13.5" customHeight="1">
      <c r="A102" s="39"/>
      <c r="B102" s="3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</row>
    <row r="103" spans="1:102" ht="13.5" customHeight="1">
      <c r="A103" s="39"/>
      <c r="B103" s="3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</row>
    <row r="104" spans="1:102" ht="13.5" customHeight="1">
      <c r="A104" s="39"/>
      <c r="B104" s="3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</row>
    <row r="105" spans="1:102" ht="13.5" customHeight="1">
      <c r="A105" s="39"/>
      <c r="B105" s="3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</row>
    <row r="106" spans="1:102" ht="13.5" customHeight="1">
      <c r="A106" s="39"/>
      <c r="B106" s="3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</row>
    <row r="107" spans="1:102" ht="13.5" customHeight="1">
      <c r="A107" s="39"/>
      <c r="B107" s="3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</row>
    <row r="108" spans="1:102" ht="13.5" customHeight="1">
      <c r="A108" s="39"/>
      <c r="B108" s="3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</row>
    <row r="109" spans="1:102" ht="13.5" customHeight="1">
      <c r="A109" s="39"/>
      <c r="B109" s="3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</row>
    <row r="110" spans="1:102" ht="13.5" customHeight="1">
      <c r="A110" s="39"/>
      <c r="B110" s="3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</row>
    <row r="111" spans="1:102" ht="13.5" customHeight="1">
      <c r="A111" s="39"/>
      <c r="B111" s="3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</row>
    <row r="112" spans="1:102" ht="13.5" customHeight="1">
      <c r="A112" s="39"/>
      <c r="B112" s="3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</row>
    <row r="113" spans="1:102" ht="13.5" customHeight="1">
      <c r="A113" s="39"/>
      <c r="B113" s="3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</row>
    <row r="114" spans="1:102" ht="13.5" customHeight="1">
      <c r="A114" s="39"/>
      <c r="B114" s="3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</row>
    <row r="115" spans="1:102" ht="13.5" customHeight="1">
      <c r="A115" s="39"/>
      <c r="B115" s="3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</row>
    <row r="116" spans="1:102" ht="13.5" customHeight="1">
      <c r="A116" s="39"/>
      <c r="B116" s="34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</row>
    <row r="117" spans="1:102" ht="13.5" customHeight="1">
      <c r="A117" s="39"/>
      <c r="B117" s="3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</row>
    <row r="118" spans="1:102" ht="13.5" customHeight="1">
      <c r="A118" s="39"/>
      <c r="B118" s="3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</row>
    <row r="119" spans="1:102" ht="13.5" customHeight="1">
      <c r="A119" s="39"/>
      <c r="B119" s="3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</row>
    <row r="120" spans="1:102" ht="13.5" customHeight="1">
      <c r="A120" s="39"/>
      <c r="B120" s="34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</row>
    <row r="121" spans="1:102" ht="13.5" customHeight="1">
      <c r="A121" s="39"/>
      <c r="B121" s="34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</row>
    <row r="122" spans="1:102" ht="13.5" customHeight="1">
      <c r="A122" s="39"/>
      <c r="B122" s="34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</row>
    <row r="123" spans="1:102" ht="13.5" customHeight="1">
      <c r="A123" s="39"/>
      <c r="B123" s="34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</row>
    <row r="124" spans="1:102" ht="13.5" customHeight="1">
      <c r="A124" s="39"/>
      <c r="B124" s="34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</row>
    <row r="125" spans="1:102" ht="13.5" customHeight="1">
      <c r="A125" s="39"/>
      <c r="B125" s="34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</row>
    <row r="126" spans="1:102" ht="13.5" customHeight="1">
      <c r="A126" s="39"/>
      <c r="B126" s="34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</row>
    <row r="127" spans="1:102" ht="13.5" customHeight="1">
      <c r="A127" s="39"/>
      <c r="B127" s="34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</row>
    <row r="128" spans="1:102" ht="13.5" customHeight="1">
      <c r="A128" s="39"/>
      <c r="B128" s="34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</row>
    <row r="129" spans="1:102" ht="13.5" customHeight="1">
      <c r="A129" s="39"/>
      <c r="B129" s="34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</row>
    <row r="130" spans="1:102" ht="13.5" customHeight="1">
      <c r="A130" s="39"/>
      <c r="B130" s="34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</row>
    <row r="131" spans="1:102" ht="13.5" customHeight="1">
      <c r="A131" s="39"/>
      <c r="B131" s="34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</row>
    <row r="132" spans="1:102" ht="13.5" customHeight="1">
      <c r="A132" s="39"/>
      <c r="B132" s="34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</row>
    <row r="133" spans="1:102" ht="13.5" customHeight="1">
      <c r="A133" s="39"/>
      <c r="B133" s="34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</row>
    <row r="134" spans="1:102" ht="13.5" customHeight="1">
      <c r="A134" s="39"/>
      <c r="B134" s="34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</row>
    <row r="135" spans="1:102" ht="13.5" customHeight="1">
      <c r="A135" s="39"/>
      <c r="B135" s="34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</row>
    <row r="136" spans="1:102" ht="13.5" customHeight="1">
      <c r="A136" s="39"/>
      <c r="B136" s="34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</row>
    <row r="137" spans="1:102" ht="13.5" customHeight="1">
      <c r="A137" s="39"/>
      <c r="B137" s="34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</row>
    <row r="138" spans="1:102" ht="13.5" customHeight="1">
      <c r="A138" s="39"/>
      <c r="B138" s="34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</row>
    <row r="139" spans="1:102" ht="13.5" customHeight="1">
      <c r="A139" s="39"/>
      <c r="B139" s="34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</row>
    <row r="140" spans="1:102" ht="13.5" customHeight="1">
      <c r="A140" s="39"/>
      <c r="B140" s="34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</row>
    <row r="141" spans="1:102" ht="13.5" customHeight="1">
      <c r="A141" s="39"/>
      <c r="B141" s="34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</row>
    <row r="142" spans="1:102" ht="13.5" customHeight="1">
      <c r="A142" s="39"/>
      <c r="B142" s="34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</row>
    <row r="143" spans="1:102" ht="13.5" customHeight="1">
      <c r="A143" s="39"/>
      <c r="B143" s="34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</row>
    <row r="144" spans="1:102" ht="13.5" customHeight="1">
      <c r="A144" s="39"/>
      <c r="B144" s="34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</row>
    <row r="145" spans="1:102" ht="13.5" customHeight="1">
      <c r="A145" s="39"/>
      <c r="B145" s="34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</row>
    <row r="146" spans="1:102" ht="13.5" customHeight="1">
      <c r="A146" s="39"/>
      <c r="B146" s="34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</row>
  </sheetData>
  <sheetProtection password="82C9" sheet="1" objects="1" scenarios="1" selectLockedCells="1"/>
  <mergeCells count="5">
    <mergeCell ref="I3:K3"/>
    <mergeCell ref="M3:O3"/>
    <mergeCell ref="C4:C5"/>
    <mergeCell ref="I4:K4"/>
    <mergeCell ref="M4:O4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  <pageSetUpPr autoPageBreaks="0"/>
  </sheetPr>
  <dimension ref="A1:S454"/>
  <sheetViews>
    <sheetView showZeros="0" workbookViewId="0">
      <selection activeCell="K16" sqref="K16"/>
    </sheetView>
  </sheetViews>
  <sheetFormatPr baseColWidth="10" defaultColWidth="9.1640625" defaultRowHeight="13.5" customHeight="1"/>
  <cols>
    <col min="1" max="1" width="2.6640625" style="40" customWidth="1"/>
    <col min="2" max="2" width="4.6640625" style="72" customWidth="1"/>
    <col min="3" max="3" width="35.6640625" style="40" customWidth="1"/>
    <col min="4" max="4" width="2.6640625" style="40" customWidth="1"/>
    <col min="5" max="5" width="6.83203125" style="40" customWidth="1"/>
    <col min="6" max="6" width="2.6640625" style="40" customWidth="1"/>
    <col min="7" max="7" width="6.83203125" style="40" customWidth="1"/>
    <col min="8" max="8" width="2.6640625" style="40" customWidth="1"/>
    <col min="9" max="9" width="6.83203125" style="40" customWidth="1"/>
    <col min="10" max="10" width="2.6640625" style="40" customWidth="1"/>
    <col min="11" max="11" width="7.1640625" style="40" customWidth="1"/>
    <col min="12" max="12" width="2.6640625" style="40" customWidth="1"/>
    <col min="13" max="13" width="11.33203125" style="40" customWidth="1"/>
    <col min="14" max="14" width="1.6640625" style="40" customWidth="1"/>
    <col min="15" max="15" width="16.5" style="40" customWidth="1"/>
    <col min="16" max="16" width="9.6640625" style="40" customWidth="1"/>
    <col min="17" max="17" width="8.6640625" style="40" customWidth="1"/>
    <col min="18" max="18" width="2.6640625" style="40" customWidth="1"/>
    <col min="19" max="19" width="5.6640625" style="40" customWidth="1"/>
    <col min="20" max="16384" width="9.1640625" style="40"/>
  </cols>
  <sheetData>
    <row r="1" spans="1:19" ht="13.5" customHeight="1" thickBot="1">
      <c r="A1" s="30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3.5" customHeight="1">
      <c r="A2" s="30"/>
      <c r="B2" s="19"/>
      <c r="C2" s="51"/>
      <c r="D2" s="51"/>
      <c r="E2" s="51"/>
      <c r="F2" s="51"/>
      <c r="G2" s="51"/>
      <c r="H2" s="51"/>
      <c r="I2" s="52"/>
      <c r="J2" s="52"/>
      <c r="K2" s="52"/>
      <c r="L2" s="52"/>
      <c r="M2" s="51"/>
      <c r="N2" s="52"/>
      <c r="O2" s="52"/>
      <c r="P2" s="52"/>
      <c r="Q2" s="52"/>
      <c r="R2" s="53"/>
      <c r="S2" s="36"/>
    </row>
    <row r="3" spans="1:19" ht="13.5" customHeight="1">
      <c r="A3" s="30"/>
      <c r="B3" s="20"/>
      <c r="C3" s="10" t="s">
        <v>106</v>
      </c>
      <c r="D3" s="12"/>
      <c r="E3" s="6" t="s">
        <v>112</v>
      </c>
      <c r="F3" s="12"/>
      <c r="G3" s="6" t="s">
        <v>112</v>
      </c>
      <c r="H3" s="12"/>
      <c r="I3" s="6" t="s">
        <v>112</v>
      </c>
      <c r="J3" s="12"/>
      <c r="K3" s="6" t="s">
        <v>113</v>
      </c>
      <c r="L3" s="12"/>
      <c r="M3" s="6" t="s">
        <v>115</v>
      </c>
      <c r="N3" s="12"/>
      <c r="O3" s="217" t="s">
        <v>7</v>
      </c>
      <c r="P3" s="218"/>
      <c r="Q3" s="218"/>
      <c r="R3" s="55"/>
      <c r="S3" s="30"/>
    </row>
    <row r="4" spans="1:19" ht="13.5" customHeight="1">
      <c r="A4" s="30"/>
      <c r="B4" s="20"/>
      <c r="C4" s="11"/>
      <c r="D4" s="12"/>
      <c r="E4" s="6" t="s">
        <v>36</v>
      </c>
      <c r="F4" s="12"/>
      <c r="G4" s="6" t="s">
        <v>37</v>
      </c>
      <c r="H4" s="12"/>
      <c r="I4" s="6" t="s">
        <v>38</v>
      </c>
      <c r="J4" s="12"/>
      <c r="K4" s="6" t="s">
        <v>114</v>
      </c>
      <c r="L4" s="12"/>
      <c r="M4" s="6" t="s">
        <v>116</v>
      </c>
      <c r="N4" s="12"/>
      <c r="O4" s="218"/>
      <c r="P4" s="218"/>
      <c r="Q4" s="218"/>
      <c r="R4" s="55"/>
      <c r="S4" s="30"/>
    </row>
    <row r="5" spans="1:19" ht="13.5" customHeight="1">
      <c r="A5" s="30"/>
      <c r="B5" s="20"/>
      <c r="C5" s="12" t="s">
        <v>107</v>
      </c>
      <c r="D5" s="11"/>
      <c r="E5" s="37"/>
      <c r="F5" s="37"/>
      <c r="G5" s="37"/>
      <c r="H5" s="37"/>
      <c r="I5" s="37"/>
      <c r="J5" s="37"/>
      <c r="K5" s="37"/>
      <c r="L5" s="37"/>
      <c r="M5" s="37"/>
      <c r="N5" s="37"/>
      <c r="O5" s="224" t="s">
        <v>123</v>
      </c>
      <c r="P5" s="226"/>
      <c r="Q5" s="226"/>
      <c r="R5" s="56"/>
      <c r="S5" s="42"/>
    </row>
    <row r="6" spans="1:19" ht="13.5" customHeight="1">
      <c r="A6" s="30"/>
      <c r="B6" s="20">
        <v>1</v>
      </c>
      <c r="C6" s="15" t="s">
        <v>108</v>
      </c>
      <c r="D6" s="11"/>
      <c r="E6" s="168"/>
      <c r="F6" s="37"/>
      <c r="G6" s="168"/>
      <c r="H6" s="37"/>
      <c r="I6" s="168"/>
      <c r="J6" s="37"/>
      <c r="K6" s="168"/>
      <c r="L6" s="37"/>
      <c r="M6" s="187"/>
      <c r="N6" s="37"/>
      <c r="O6" s="12" t="s">
        <v>124</v>
      </c>
      <c r="P6" s="188"/>
      <c r="Q6" s="37" t="s">
        <v>133</v>
      </c>
      <c r="R6" s="56"/>
      <c r="S6" s="42"/>
    </row>
    <row r="7" spans="1:19" ht="13.5" customHeight="1">
      <c r="A7" s="30"/>
      <c r="B7" s="20">
        <v>2</v>
      </c>
      <c r="C7" s="15" t="s">
        <v>109</v>
      </c>
      <c r="D7" s="11"/>
      <c r="E7" s="168">
        <v>0</v>
      </c>
      <c r="F7" s="37"/>
      <c r="G7" s="168">
        <v>0</v>
      </c>
      <c r="H7" s="37"/>
      <c r="I7" s="168">
        <v>0</v>
      </c>
      <c r="J7" s="37"/>
      <c r="K7" s="168">
        <v>0</v>
      </c>
      <c r="L7" s="37"/>
      <c r="M7" s="187">
        <v>0</v>
      </c>
      <c r="N7" s="37"/>
      <c r="O7" s="12" t="s">
        <v>125</v>
      </c>
      <c r="P7" s="188">
        <v>0</v>
      </c>
      <c r="Q7" s="37" t="s">
        <v>133</v>
      </c>
      <c r="R7" s="56"/>
      <c r="S7" s="42"/>
    </row>
    <row r="8" spans="1:19" ht="13.5" customHeight="1">
      <c r="A8" s="30"/>
      <c r="B8" s="20">
        <v>3</v>
      </c>
      <c r="C8" s="15" t="s">
        <v>110</v>
      </c>
      <c r="D8" s="11"/>
      <c r="E8" s="168">
        <v>0</v>
      </c>
      <c r="F8" s="37"/>
      <c r="G8" s="168">
        <v>0</v>
      </c>
      <c r="H8" s="37"/>
      <c r="I8" s="168">
        <v>0</v>
      </c>
      <c r="J8" s="37"/>
      <c r="K8" s="168">
        <v>0</v>
      </c>
      <c r="L8" s="37"/>
      <c r="M8" s="187">
        <v>0</v>
      </c>
      <c r="N8" s="37"/>
      <c r="O8" s="12" t="s">
        <v>126</v>
      </c>
      <c r="P8" s="188">
        <v>0</v>
      </c>
      <c r="Q8" s="37" t="s">
        <v>133</v>
      </c>
      <c r="R8" s="56"/>
      <c r="S8" s="42"/>
    </row>
    <row r="9" spans="1:19" ht="13.5" customHeight="1">
      <c r="A9" s="30"/>
      <c r="B9" s="20">
        <v>4</v>
      </c>
      <c r="C9" s="15" t="s">
        <v>110</v>
      </c>
      <c r="D9" s="11"/>
      <c r="E9" s="168">
        <v>0</v>
      </c>
      <c r="F9" s="37"/>
      <c r="G9" s="168">
        <v>0</v>
      </c>
      <c r="H9" s="37"/>
      <c r="I9" s="168">
        <v>0</v>
      </c>
      <c r="J9" s="37"/>
      <c r="K9" s="168">
        <v>0</v>
      </c>
      <c r="L9" s="37"/>
      <c r="M9" s="187">
        <v>0</v>
      </c>
      <c r="N9" s="37"/>
      <c r="O9" s="12" t="s">
        <v>127</v>
      </c>
      <c r="P9" s="188">
        <v>0</v>
      </c>
      <c r="Q9" s="37" t="s">
        <v>133</v>
      </c>
      <c r="R9" s="56"/>
      <c r="S9" s="42"/>
    </row>
    <row r="10" spans="1:19" ht="13.5" customHeight="1">
      <c r="A10" s="30"/>
      <c r="B10" s="20">
        <v>5</v>
      </c>
      <c r="C10" s="15" t="s">
        <v>110</v>
      </c>
      <c r="D10" s="11"/>
      <c r="E10" s="168">
        <v>0</v>
      </c>
      <c r="F10" s="37"/>
      <c r="G10" s="168">
        <v>0</v>
      </c>
      <c r="H10" s="37"/>
      <c r="I10" s="168">
        <v>0</v>
      </c>
      <c r="J10" s="37"/>
      <c r="K10" s="168">
        <v>0</v>
      </c>
      <c r="L10" s="37"/>
      <c r="M10" s="187">
        <v>0</v>
      </c>
      <c r="N10" s="37"/>
      <c r="O10" s="12" t="s">
        <v>128</v>
      </c>
      <c r="P10" s="188">
        <v>0</v>
      </c>
      <c r="Q10" s="37" t="s">
        <v>133</v>
      </c>
      <c r="R10" s="56"/>
      <c r="S10" s="42"/>
    </row>
    <row r="11" spans="1:19" ht="13.5" customHeight="1">
      <c r="A11" s="30"/>
      <c r="B11" s="20">
        <v>6</v>
      </c>
      <c r="C11" s="15" t="s">
        <v>110</v>
      </c>
      <c r="D11" s="11"/>
      <c r="E11" s="168">
        <v>0</v>
      </c>
      <c r="F11" s="37"/>
      <c r="G11" s="168"/>
      <c r="H11" s="37"/>
      <c r="I11" s="168"/>
      <c r="J11" s="37"/>
      <c r="K11" s="168">
        <v>0</v>
      </c>
      <c r="L11" s="37"/>
      <c r="M11" s="187"/>
      <c r="N11" s="37"/>
      <c r="O11" s="12" t="s">
        <v>129</v>
      </c>
      <c r="P11" s="188">
        <v>0</v>
      </c>
      <c r="Q11" s="37" t="s">
        <v>133</v>
      </c>
      <c r="R11" s="56"/>
      <c r="S11" s="42"/>
    </row>
    <row r="12" spans="1:19" ht="13.5" customHeight="1">
      <c r="A12" s="30"/>
      <c r="B12" s="20">
        <v>7</v>
      </c>
      <c r="C12" s="15" t="s">
        <v>110</v>
      </c>
      <c r="D12" s="11"/>
      <c r="E12" s="168">
        <v>0</v>
      </c>
      <c r="F12" s="37"/>
      <c r="G12" s="168"/>
      <c r="H12" s="37"/>
      <c r="I12" s="168"/>
      <c r="J12" s="37"/>
      <c r="K12" s="168">
        <v>0</v>
      </c>
      <c r="L12" s="37"/>
      <c r="M12" s="187"/>
      <c r="N12" s="37"/>
      <c r="O12" s="12" t="s">
        <v>130</v>
      </c>
      <c r="P12" s="188">
        <v>0</v>
      </c>
      <c r="Q12" s="37" t="s">
        <v>133</v>
      </c>
      <c r="R12" s="56"/>
      <c r="S12" s="42"/>
    </row>
    <row r="13" spans="1:19" ht="13.5" customHeight="1">
      <c r="A13" s="30"/>
      <c r="B13" s="20">
        <v>8</v>
      </c>
      <c r="C13" s="15" t="s">
        <v>111</v>
      </c>
      <c r="D13" s="11"/>
      <c r="E13" s="168"/>
      <c r="F13" s="37"/>
      <c r="G13" s="168"/>
      <c r="H13" s="37"/>
      <c r="I13" s="168"/>
      <c r="J13" s="37"/>
      <c r="K13" s="168"/>
      <c r="L13" s="37"/>
      <c r="M13" s="187"/>
      <c r="N13" s="37"/>
      <c r="O13" s="12"/>
      <c r="P13" s="190"/>
      <c r="Q13" s="37"/>
      <c r="R13" s="56"/>
      <c r="S13" s="42"/>
    </row>
    <row r="14" spans="1:19" ht="13.5" customHeight="1">
      <c r="A14" s="30"/>
      <c r="B14" s="20">
        <v>9</v>
      </c>
      <c r="C14" s="15" t="s">
        <v>111</v>
      </c>
      <c r="D14" s="11"/>
      <c r="E14" s="168"/>
      <c r="F14" s="37"/>
      <c r="G14" s="168"/>
      <c r="H14" s="37"/>
      <c r="I14" s="168"/>
      <c r="J14" s="37"/>
      <c r="K14" s="168"/>
      <c r="L14" s="37"/>
      <c r="M14" s="187"/>
      <c r="N14" s="37"/>
      <c r="O14" s="12"/>
      <c r="P14" s="190"/>
      <c r="Q14" s="37"/>
      <c r="R14" s="56"/>
      <c r="S14" s="42"/>
    </row>
    <row r="15" spans="1:19" ht="13.5" customHeight="1">
      <c r="A15" s="30"/>
      <c r="B15" s="2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7"/>
      <c r="O15" s="37"/>
      <c r="P15" s="37"/>
      <c r="Q15" s="37"/>
      <c r="R15" s="56"/>
      <c r="S15" s="42"/>
    </row>
    <row r="16" spans="1:19" s="71" customFormat="1" ht="13.5" customHeight="1">
      <c r="A16" s="41"/>
      <c r="B16" s="25"/>
      <c r="C16" s="10" t="s">
        <v>251</v>
      </c>
      <c r="D16" s="10"/>
      <c r="E16" s="10"/>
      <c r="F16" s="10"/>
      <c r="G16" s="10"/>
      <c r="H16" s="10"/>
      <c r="I16" s="10"/>
      <c r="J16" s="10"/>
      <c r="K16" s="186"/>
      <c r="L16" s="10"/>
      <c r="M16" s="10"/>
      <c r="N16" s="48"/>
      <c r="O16" s="10"/>
      <c r="P16" s="48"/>
      <c r="Q16" s="48"/>
      <c r="R16" s="61"/>
      <c r="S16" s="62"/>
    </row>
    <row r="17" spans="1:19" ht="13.5" customHeight="1">
      <c r="A17" s="30"/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7"/>
      <c r="O17" s="12"/>
      <c r="P17" s="37"/>
      <c r="Q17" s="37"/>
      <c r="R17" s="56"/>
      <c r="S17" s="42"/>
    </row>
    <row r="18" spans="1:19" ht="13.5" customHeight="1">
      <c r="A18" s="30"/>
      <c r="B18" s="20"/>
      <c r="C18" s="12" t="s">
        <v>117</v>
      </c>
      <c r="D18" s="1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2" t="s">
        <v>131</v>
      </c>
      <c r="P18" s="37"/>
      <c r="Q18" s="37"/>
      <c r="R18" s="56"/>
      <c r="S18" s="42"/>
    </row>
    <row r="19" spans="1:19" ht="13.5" customHeight="1">
      <c r="A19" s="30"/>
      <c r="B19" s="20">
        <v>1</v>
      </c>
      <c r="C19" s="15" t="s">
        <v>118</v>
      </c>
      <c r="D19" s="11"/>
      <c r="E19" s="168"/>
      <c r="F19" s="37"/>
      <c r="G19" s="168"/>
      <c r="H19" s="37"/>
      <c r="I19" s="168"/>
      <c r="J19" s="37"/>
      <c r="K19" s="168"/>
      <c r="L19" s="37"/>
      <c r="M19" s="187"/>
      <c r="N19" s="37"/>
      <c r="O19" s="12" t="s">
        <v>124</v>
      </c>
      <c r="P19" s="188"/>
      <c r="Q19" s="37" t="s">
        <v>133</v>
      </c>
      <c r="R19" s="56"/>
      <c r="S19" s="42"/>
    </row>
    <row r="20" spans="1:19" ht="13.5" customHeight="1">
      <c r="A20" s="30"/>
      <c r="B20" s="20">
        <v>2</v>
      </c>
      <c r="C20" s="15" t="s">
        <v>119</v>
      </c>
      <c r="D20" s="11"/>
      <c r="E20" s="168">
        <v>0</v>
      </c>
      <c r="F20" s="37"/>
      <c r="G20" s="168">
        <v>0</v>
      </c>
      <c r="H20" s="37"/>
      <c r="I20" s="168">
        <v>0</v>
      </c>
      <c r="J20" s="37"/>
      <c r="K20" s="168">
        <v>0</v>
      </c>
      <c r="L20" s="37"/>
      <c r="M20" s="187">
        <v>0</v>
      </c>
      <c r="N20" s="37"/>
      <c r="O20" s="12" t="s">
        <v>125</v>
      </c>
      <c r="P20" s="188">
        <v>0</v>
      </c>
      <c r="Q20" s="37" t="s">
        <v>133</v>
      </c>
      <c r="R20" s="56"/>
      <c r="S20" s="42"/>
    </row>
    <row r="21" spans="1:19" ht="13.5" customHeight="1">
      <c r="A21" s="30"/>
      <c r="B21" s="20">
        <v>3</v>
      </c>
      <c r="C21" s="15" t="s">
        <v>120</v>
      </c>
      <c r="D21" s="11"/>
      <c r="E21" s="168">
        <v>0</v>
      </c>
      <c r="F21" s="37"/>
      <c r="G21" s="168">
        <v>0</v>
      </c>
      <c r="H21" s="37"/>
      <c r="I21" s="168">
        <v>0</v>
      </c>
      <c r="J21" s="37"/>
      <c r="K21" s="168">
        <v>0</v>
      </c>
      <c r="L21" s="37"/>
      <c r="M21" s="187">
        <v>0</v>
      </c>
      <c r="N21" s="37"/>
      <c r="O21" s="12" t="s">
        <v>126</v>
      </c>
      <c r="P21" s="188">
        <v>0</v>
      </c>
      <c r="Q21" s="37" t="s">
        <v>133</v>
      </c>
      <c r="R21" s="56"/>
      <c r="S21" s="42"/>
    </row>
    <row r="22" spans="1:19" ht="13.5" customHeight="1">
      <c r="A22" s="30"/>
      <c r="B22" s="20">
        <v>4</v>
      </c>
      <c r="C22" s="15" t="s">
        <v>120</v>
      </c>
      <c r="D22" s="11"/>
      <c r="E22" s="168">
        <v>0</v>
      </c>
      <c r="F22" s="37"/>
      <c r="G22" s="168">
        <v>0</v>
      </c>
      <c r="H22" s="37"/>
      <c r="I22" s="168">
        <v>0</v>
      </c>
      <c r="J22" s="37"/>
      <c r="K22" s="168">
        <v>0</v>
      </c>
      <c r="L22" s="37"/>
      <c r="M22" s="187">
        <v>0</v>
      </c>
      <c r="N22" s="37"/>
      <c r="O22" s="12" t="s">
        <v>127</v>
      </c>
      <c r="P22" s="188">
        <v>0</v>
      </c>
      <c r="Q22" s="37" t="s">
        <v>133</v>
      </c>
      <c r="R22" s="56"/>
      <c r="S22" s="42"/>
    </row>
    <row r="23" spans="1:19" ht="13.5" customHeight="1">
      <c r="A23" s="30"/>
      <c r="B23" s="20">
        <v>5</v>
      </c>
      <c r="C23" s="15" t="s">
        <v>121</v>
      </c>
      <c r="D23" s="11"/>
      <c r="E23" s="168">
        <v>0</v>
      </c>
      <c r="F23" s="37"/>
      <c r="G23" s="168">
        <v>0</v>
      </c>
      <c r="H23" s="37"/>
      <c r="I23" s="168">
        <v>0</v>
      </c>
      <c r="J23" s="37"/>
      <c r="K23" s="168">
        <v>0</v>
      </c>
      <c r="L23" s="37"/>
      <c r="M23" s="187">
        <v>0</v>
      </c>
      <c r="N23" s="12"/>
      <c r="O23" s="12" t="s">
        <v>128</v>
      </c>
      <c r="P23" s="188">
        <v>0</v>
      </c>
      <c r="Q23" s="37" t="s">
        <v>133</v>
      </c>
      <c r="R23" s="55"/>
      <c r="S23" s="30"/>
    </row>
    <row r="24" spans="1:19" ht="13.5" customHeight="1">
      <c r="A24" s="30"/>
      <c r="B24" s="20">
        <v>6</v>
      </c>
      <c r="C24" s="15" t="s">
        <v>121</v>
      </c>
      <c r="D24" s="11"/>
      <c r="E24" s="168">
        <v>0</v>
      </c>
      <c r="F24" s="37"/>
      <c r="G24" s="168">
        <v>0</v>
      </c>
      <c r="H24" s="37"/>
      <c r="I24" s="168">
        <v>0</v>
      </c>
      <c r="J24" s="37"/>
      <c r="K24" s="168">
        <v>0</v>
      </c>
      <c r="L24" s="37"/>
      <c r="M24" s="187">
        <v>0</v>
      </c>
      <c r="N24" s="12"/>
      <c r="O24" s="12" t="s">
        <v>132</v>
      </c>
      <c r="P24" s="188">
        <v>0</v>
      </c>
      <c r="Q24" s="37" t="s">
        <v>133</v>
      </c>
      <c r="R24" s="55"/>
      <c r="S24" s="30"/>
    </row>
    <row r="25" spans="1:19" ht="13.5" customHeight="1">
      <c r="A25" s="30"/>
      <c r="B25" s="20">
        <v>6</v>
      </c>
      <c r="C25" s="15" t="s">
        <v>122</v>
      </c>
      <c r="D25" s="11"/>
      <c r="E25" s="168">
        <v>0</v>
      </c>
      <c r="F25" s="37"/>
      <c r="G25" s="168">
        <v>0</v>
      </c>
      <c r="H25" s="37"/>
      <c r="I25" s="168">
        <v>0</v>
      </c>
      <c r="J25" s="37"/>
      <c r="K25" s="168">
        <v>0</v>
      </c>
      <c r="L25" s="37"/>
      <c r="M25" s="187">
        <v>0</v>
      </c>
      <c r="N25" s="12"/>
      <c r="O25" s="12" t="s">
        <v>130</v>
      </c>
      <c r="P25" s="188">
        <v>0</v>
      </c>
      <c r="Q25" s="37" t="s">
        <v>133</v>
      </c>
      <c r="R25" s="55"/>
      <c r="S25" s="30"/>
    </row>
    <row r="26" spans="1:19" ht="13.5" customHeight="1">
      <c r="A26" s="30"/>
      <c r="B26" s="2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55"/>
      <c r="S26" s="30"/>
    </row>
    <row r="27" spans="1:19" ht="13.5" customHeight="1">
      <c r="A27" s="30"/>
      <c r="B27" s="20"/>
      <c r="C27" s="12"/>
      <c r="D27" s="12"/>
      <c r="E27" s="12"/>
      <c r="F27" s="12"/>
      <c r="G27" s="12"/>
      <c r="H27" s="12"/>
      <c r="I27" s="12"/>
      <c r="J27" s="12"/>
      <c r="K27" s="224" t="s">
        <v>134</v>
      </c>
      <c r="L27" s="226"/>
      <c r="M27" s="226"/>
      <c r="N27" s="226"/>
      <c r="O27" s="226"/>
      <c r="P27" s="189"/>
      <c r="Q27" s="12"/>
      <c r="R27" s="55"/>
      <c r="S27" s="30"/>
    </row>
    <row r="28" spans="1:19" ht="13.5" customHeight="1" thickBot="1">
      <c r="A28" s="30"/>
      <c r="B28" s="22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  <c r="S28" s="30"/>
    </row>
    <row r="29" spans="1:19" ht="13.5" customHeight="1">
      <c r="A29" s="30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3.5" customHeight="1">
      <c r="A30" s="30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3.5" customHeight="1">
      <c r="A31" s="30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3.5" customHeight="1">
      <c r="A32" s="30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3.5" customHeight="1">
      <c r="A33" s="30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3.5" customHeight="1">
      <c r="A34" s="30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3.5" customHeight="1">
      <c r="A35" s="30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3.5" customHeight="1">
      <c r="A36" s="30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3.5" customHeight="1">
      <c r="A37" s="30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3.5" customHeight="1">
      <c r="A38" s="30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3.5" customHeight="1">
      <c r="A39" s="30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3.5" customHeight="1">
      <c r="A40" s="30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3.5" customHeight="1">
      <c r="A41" s="30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3.5" customHeight="1">
      <c r="A42" s="30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3.5" customHeight="1">
      <c r="A43" s="30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3.5" customHeight="1">
      <c r="A44" s="30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3.5" customHeight="1">
      <c r="A45" s="30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3.5" customHeight="1">
      <c r="A46" s="30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3.5" customHeight="1">
      <c r="A47" s="30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3.5" customHeight="1">
      <c r="A48" s="30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3.5" customHeight="1">
      <c r="A49" s="30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3.5" customHeight="1">
      <c r="A50" s="30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3.5" customHeight="1">
      <c r="A51" s="30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3.5" customHeight="1">
      <c r="A52" s="30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3.5" customHeight="1">
      <c r="A53" s="30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3.5" customHeight="1">
      <c r="A54" s="30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3.5" customHeight="1">
      <c r="A55" s="30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3.5" customHeight="1">
      <c r="A56" s="30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3.5" customHeight="1">
      <c r="A57" s="30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3.5" customHeight="1">
      <c r="A58" s="30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3.5" customHeight="1">
      <c r="A59" s="30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3.5" customHeight="1">
      <c r="A60" s="30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3.5" customHeight="1">
      <c r="A61" s="30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3.5" customHeight="1">
      <c r="A62" s="30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3.5" customHeight="1">
      <c r="A63" s="30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3.5" customHeight="1">
      <c r="A64" s="30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3.5" customHeight="1">
      <c r="A65" s="30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3.5" customHeight="1">
      <c r="A66" s="30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3.5" customHeight="1">
      <c r="A67" s="30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3.5" customHeight="1">
      <c r="A68" s="30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3.5" customHeight="1">
      <c r="A69" s="30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3.5" customHeight="1">
      <c r="A70" s="30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3.5" customHeight="1">
      <c r="A71" s="30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3.5" customHeight="1">
      <c r="A72" s="30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3.5" customHeight="1">
      <c r="A73" s="30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3.5" customHeight="1">
      <c r="A74" s="30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3.5" customHeight="1">
      <c r="A75" s="30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3.5" customHeight="1">
      <c r="A76" s="30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ht="13.5" customHeight="1">
      <c r="A77" s="30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13.5" customHeight="1">
      <c r="A78" s="30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13.5" customHeight="1">
      <c r="A79" s="30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3.5" customHeight="1">
      <c r="A80" s="30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ht="13.5" customHeight="1">
      <c r="A81" s="30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ht="13.5" customHeight="1">
      <c r="A82" s="30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ht="13.5" customHeight="1">
      <c r="A83" s="30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ht="13.5" customHeight="1">
      <c r="A84" s="30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ht="13.5" customHeight="1">
      <c r="A85" s="30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19" ht="13.5" customHeight="1">
      <c r="A86" s="30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ht="13.5" customHeight="1">
      <c r="A87" s="30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ht="13.5" customHeight="1">
      <c r="A88" s="30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ht="13.5" customHeight="1">
      <c r="A89" s="30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ht="13.5" customHeight="1">
      <c r="A90" s="30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19" ht="13.5" customHeight="1">
      <c r="A91" s="30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ht="13.5" customHeight="1">
      <c r="A92" s="30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ht="13.5" customHeight="1">
      <c r="A93" s="30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19" ht="13.5" customHeight="1">
      <c r="A94" s="30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19" ht="13.5" customHeight="1">
      <c r="A95" s="30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ht="13.5" customHeight="1">
      <c r="A96" s="30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ht="13.5" customHeight="1">
      <c r="A97" s="30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ht="13.5" customHeight="1">
      <c r="A98" s="30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ht="13.5" customHeight="1">
      <c r="A99" s="30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ht="13.5" customHeight="1">
      <c r="A100" s="30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13.5" customHeight="1">
      <c r="A101" s="30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ht="13.5" customHeight="1">
      <c r="A102" s="30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19" ht="13.5" customHeight="1">
      <c r="A103" s="30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ht="13.5" customHeight="1">
      <c r="A104" s="30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ht="13.5" customHeight="1">
      <c r="A105" s="30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13.5" customHeight="1">
      <c r="A106" s="30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ht="13.5" customHeight="1">
      <c r="A107" s="30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ht="13.5" customHeight="1">
      <c r="A108" s="30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ht="13.5" customHeight="1">
      <c r="A109" s="30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ht="13.5" customHeight="1">
      <c r="A110" s="30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ht="13.5" customHeight="1">
      <c r="A111" s="30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ht="13.5" customHeight="1">
      <c r="A112" s="30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ht="13.5" customHeight="1">
      <c r="A113" s="30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ht="13.5" customHeight="1">
      <c r="A114" s="30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:19" ht="13.5" customHeight="1">
      <c r="A115" s="30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ht="13.5" customHeight="1">
      <c r="A116" s="30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:19" ht="13.5" customHeight="1">
      <c r="A117" s="30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:19" ht="13.5" customHeight="1">
      <c r="A118" s="30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ht="13.5" customHeight="1">
      <c r="A119" s="30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ht="13.5" customHeight="1">
      <c r="A120" s="30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:19" ht="13.5" customHeight="1">
      <c r="A121" s="30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:19" ht="13.5" customHeight="1">
      <c r="A122" s="30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1:19" ht="13.5" customHeight="1">
      <c r="A123" s="30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1:19" ht="13.5" customHeight="1">
      <c r="A124" s="30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ht="13.5" customHeight="1">
      <c r="A125" s="30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1:19" ht="13.5" customHeight="1">
      <c r="A126" s="30"/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:19" ht="13.5" customHeight="1">
      <c r="A127" s="30"/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1:19" ht="13.5" customHeight="1">
      <c r="A128" s="30"/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 ht="13.5" customHeight="1">
      <c r="A129" s="30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 ht="13.5" customHeight="1">
      <c r="A130" s="30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:19" ht="13.5" customHeight="1">
      <c r="A131" s="30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1:19" ht="13.5" customHeight="1">
      <c r="A132" s="30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:19" ht="13.5" customHeight="1">
      <c r="A133" s="30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ht="13.5" customHeight="1">
      <c r="A134" s="30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ht="13.5" customHeight="1">
      <c r="A135" s="30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:19" ht="13.5" customHeight="1">
      <c r="A136" s="30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ht="13.5" customHeight="1">
      <c r="A137" s="30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1:19" ht="13.5" customHeight="1">
      <c r="A138" s="30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:19" ht="13.5" customHeight="1">
      <c r="A139" s="30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ht="13.5" customHeight="1">
      <c r="A140" s="30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1:19" ht="13.5" customHeight="1">
      <c r="A141" s="30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1:19" ht="13.5" customHeight="1">
      <c r="A142" s="30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1:19" ht="13.5" customHeight="1">
      <c r="A143" s="30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:19" ht="13.5" customHeight="1">
      <c r="A144" s="30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:19" ht="13.5" customHeight="1">
      <c r="A145" s="30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1:19" ht="13.5" customHeight="1">
      <c r="A146" s="30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1:19" ht="13.5" customHeight="1">
      <c r="A147" s="30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1:19" ht="13.5" customHeight="1">
      <c r="A148" s="30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1:19" ht="13.5" customHeight="1">
      <c r="A149" s="30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1:19" ht="13.5" customHeight="1">
      <c r="A150" s="30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1:19" ht="13.5" customHeight="1">
      <c r="A151" s="30"/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ht="13.5" customHeight="1">
      <c r="A152" s="30"/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1:19" ht="13.5" customHeight="1">
      <c r="A153" s="30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1:19" ht="13.5" customHeight="1">
      <c r="A154" s="30"/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1:19" ht="13.5" customHeight="1">
      <c r="A155" s="30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1:19" ht="13.5" customHeight="1">
      <c r="A156" s="30"/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ht="13.5" customHeight="1">
      <c r="A157" s="30"/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ht="13.5" customHeight="1">
      <c r="A158" s="30"/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1:19" ht="13.5" customHeight="1">
      <c r="A159" s="30"/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1:19" ht="13.5" customHeight="1">
      <c r="A160" s="30"/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ht="13.5" customHeight="1">
      <c r="A161" s="30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ht="13.5" customHeight="1">
      <c r="A162" s="30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1:19" ht="13.5" customHeight="1">
      <c r="A163" s="30"/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ht="13.5" customHeight="1">
      <c r="A164" s="30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1:19" ht="13.5" customHeight="1">
      <c r="A165" s="30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1:19" ht="13.5" customHeight="1">
      <c r="A166" s="30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1:19" ht="13.5" customHeight="1">
      <c r="A167" s="30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ht="13.5" customHeight="1">
      <c r="A168" s="30"/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1:19" ht="13.5" customHeight="1">
      <c r="A169" s="30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ht="13.5" customHeight="1">
      <c r="A170" s="30"/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19" ht="13.5" customHeight="1">
      <c r="A171" s="30"/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ht="13.5" customHeight="1">
      <c r="A172" s="30"/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ht="13.5" customHeight="1">
      <c r="A173" s="30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19" ht="13.5" customHeight="1">
      <c r="A174" s="30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1:19" ht="13.5" customHeight="1">
      <c r="A175" s="30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ht="13.5" customHeight="1">
      <c r="A176" s="30"/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1:19" ht="13.5" customHeight="1">
      <c r="A177" s="30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1:19" ht="13.5" customHeight="1">
      <c r="A178" s="30"/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1:19" ht="13.5" customHeight="1">
      <c r="A179" s="30"/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ht="13.5" customHeight="1">
      <c r="A180" s="30"/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ht="13.5" customHeight="1">
      <c r="A181" s="30"/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1:19" ht="13.5" customHeight="1">
      <c r="A182" s="30"/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1:19" ht="13.5" customHeight="1">
      <c r="A183" s="30"/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ht="13.5" customHeight="1">
      <c r="A184" s="30"/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19" ht="13.5" customHeight="1">
      <c r="A185" s="30"/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1:19" ht="13.5" customHeight="1">
      <c r="A186" s="30"/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1:19" ht="13.5" customHeight="1">
      <c r="A187" s="30"/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1:19" ht="13.5" customHeight="1">
      <c r="A188" s="30"/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1:19" ht="13.5" customHeight="1">
      <c r="A189" s="30"/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1:19" ht="13.5" customHeight="1">
      <c r="A190" s="30"/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1:19" ht="13.5" customHeight="1">
      <c r="A191" s="30"/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1:19" ht="13.5" customHeight="1">
      <c r="A192" s="30"/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1:19" ht="13.5" customHeight="1">
      <c r="A193" s="30"/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</row>
    <row r="194" spans="1:19" ht="13.5" customHeight="1">
      <c r="A194" s="30"/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1:19" ht="13.5" customHeight="1">
      <c r="A195" s="30"/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ht="13.5" customHeight="1">
      <c r="A196" s="30"/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1:19" ht="13.5" customHeight="1">
      <c r="A197" s="30"/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</row>
    <row r="198" spans="1:19" ht="13.5" customHeight="1">
      <c r="A198" s="30"/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</row>
    <row r="199" spans="1:19" ht="13.5" customHeight="1">
      <c r="A199" s="30"/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</row>
    <row r="200" spans="1:19" ht="13.5" customHeight="1">
      <c r="A200" s="30"/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</row>
    <row r="201" spans="1:19" ht="13.5" customHeight="1">
      <c r="A201" s="30"/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1:19" ht="13.5" customHeight="1">
      <c r="A202" s="30"/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</row>
    <row r="203" spans="1:19" ht="13.5" customHeight="1">
      <c r="A203" s="30"/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1:19" ht="13.5" customHeight="1">
      <c r="A204" s="30"/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ht="13.5" customHeight="1">
      <c r="A205" s="30"/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</row>
    <row r="206" spans="1:19" ht="13.5" customHeight="1">
      <c r="A206" s="30"/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</row>
    <row r="207" spans="1:19" ht="13.5" customHeight="1">
      <c r="A207" s="30"/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</row>
    <row r="208" spans="1:19" ht="13.5" customHeight="1">
      <c r="A208" s="30"/>
      <c r="B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13.5" customHeight="1">
      <c r="A209" s="30"/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1:19" ht="13.5" customHeight="1">
      <c r="A210" s="30"/>
      <c r="B210" s="29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1:19" ht="13.5" customHeight="1">
      <c r="A211" s="30"/>
      <c r="B211" s="29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</row>
    <row r="212" spans="1:19" ht="13.5" customHeight="1">
      <c r="A212" s="30"/>
      <c r="B212" s="29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1:19" ht="13.5" customHeight="1">
      <c r="A213" s="30"/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</row>
    <row r="214" spans="1:19" ht="13.5" customHeight="1">
      <c r="A214" s="30"/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</row>
    <row r="215" spans="1:19" ht="13.5" customHeight="1">
      <c r="A215" s="30"/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1:19" ht="13.5" customHeight="1">
      <c r="A216" s="30"/>
      <c r="B216" s="29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ht="13.5" customHeight="1">
      <c r="A217" s="30"/>
      <c r="B217" s="29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</row>
    <row r="218" spans="1:19" ht="13.5" customHeight="1">
      <c r="A218" s="30"/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3.5" customHeight="1">
      <c r="A219" s="30"/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1:19" ht="13.5" customHeight="1">
      <c r="A220" s="30"/>
      <c r="B220" s="29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1:19" ht="13.5" customHeight="1">
      <c r="A221" s="30"/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1:19" ht="13.5" customHeight="1">
      <c r="A222" s="30"/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</row>
    <row r="223" spans="1:19" ht="13.5" customHeight="1">
      <c r="A223" s="30"/>
      <c r="B223" s="29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</row>
    <row r="224" spans="1:19" ht="13.5" customHeight="1">
      <c r="A224" s="30"/>
      <c r="B224" s="29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1:19" ht="13.5" customHeight="1">
      <c r="A225" s="30"/>
      <c r="B225" s="29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</row>
    <row r="226" spans="1:19" ht="13.5" customHeight="1">
      <c r="A226" s="30"/>
      <c r="B226" s="2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</row>
    <row r="227" spans="1:19" ht="13.5" customHeight="1">
      <c r="A227" s="30"/>
      <c r="B227" s="29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1:19" ht="13.5" customHeight="1">
      <c r="A228" s="30"/>
      <c r="B228" s="29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</row>
    <row r="229" spans="1:19" ht="13.5" customHeight="1">
      <c r="A229" s="30"/>
      <c r="B229" s="2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</row>
    <row r="230" spans="1:19" ht="13.5" customHeight="1">
      <c r="A230" s="30"/>
      <c r="B230" s="29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</row>
    <row r="231" spans="1:19" ht="13.5" customHeight="1">
      <c r="A231" s="30"/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</row>
    <row r="232" spans="1:19" ht="13.5" customHeight="1">
      <c r="A232" s="30"/>
      <c r="B232" s="29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3" spans="1:19" ht="13.5" customHeight="1">
      <c r="A233" s="30"/>
      <c r="B233" s="29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1:19" ht="13.5" customHeight="1">
      <c r="A234" s="30"/>
      <c r="B234" s="29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</row>
    <row r="235" spans="1:19" ht="13.5" customHeight="1">
      <c r="A235" s="30"/>
      <c r="B235" s="29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</row>
    <row r="236" spans="1:19" ht="13.5" customHeight="1">
      <c r="A236" s="30"/>
      <c r="B236" s="29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</row>
    <row r="237" spans="1:19" ht="13.5" customHeight="1">
      <c r="A237" s="30"/>
      <c r="B237" s="29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</row>
    <row r="238" spans="1:19" ht="13.5" customHeight="1">
      <c r="A238" s="30"/>
      <c r="B238" s="29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</row>
    <row r="239" spans="1:19" ht="13.5" customHeight="1">
      <c r="A239" s="30"/>
      <c r="B239" s="2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</row>
    <row r="240" spans="1:19" ht="13.5" customHeight="1">
      <c r="A240" s="30"/>
      <c r="B240" s="2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</row>
    <row r="241" spans="1:19" ht="13.5" customHeight="1">
      <c r="A241" s="30"/>
      <c r="B241" s="29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</row>
    <row r="242" spans="1:19" ht="13.5" customHeight="1">
      <c r="A242" s="30"/>
      <c r="B242" s="29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</row>
    <row r="243" spans="1:19" ht="13.5" customHeight="1">
      <c r="A243" s="30"/>
      <c r="B243" s="29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</row>
    <row r="244" spans="1:19" ht="13.5" customHeight="1">
      <c r="A244" s="30"/>
      <c r="B244" s="29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  <row r="245" spans="1:19" ht="13.5" customHeight="1">
      <c r="A245" s="30"/>
      <c r="B245" s="29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</row>
    <row r="246" spans="1:19" ht="13.5" customHeight="1">
      <c r="A246" s="30"/>
      <c r="B246" s="2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</row>
    <row r="247" spans="1:19" ht="13.5" customHeight="1">
      <c r="A247" s="30"/>
      <c r="B247" s="29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1:19" ht="13.5" customHeight="1">
      <c r="A248" s="30"/>
      <c r="B248" s="29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</row>
    <row r="249" spans="1:19" ht="13.5" customHeight="1">
      <c r="A249" s="30"/>
      <c r="B249" s="29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</row>
    <row r="250" spans="1:19" ht="13.5" customHeight="1">
      <c r="A250" s="30"/>
      <c r="B250" s="2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</row>
    <row r="251" spans="1:19" ht="13.5" customHeight="1">
      <c r="A251" s="30"/>
      <c r="B251" s="29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</row>
    <row r="252" spans="1:19" ht="13.5" customHeight="1">
      <c r="A252" s="30"/>
      <c r="B252" s="29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1:19" ht="13.5" customHeight="1">
      <c r="A253" s="30"/>
      <c r="B253" s="29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</row>
    <row r="254" spans="1:19" ht="13.5" customHeight="1">
      <c r="A254" s="30"/>
      <c r="B254" s="29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</row>
    <row r="255" spans="1:19" ht="13.5" customHeight="1">
      <c r="A255" s="30"/>
      <c r="B255" s="29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1:19" ht="13.5" customHeight="1">
      <c r="A256" s="30"/>
      <c r="B256" s="29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1:19" ht="13.5" customHeight="1">
      <c r="A257" s="30"/>
      <c r="B257" s="29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</row>
    <row r="258" spans="1:19" ht="13.5" customHeight="1">
      <c r="A258" s="30"/>
      <c r="B258" s="29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</row>
    <row r="259" spans="1:19" ht="13.5" customHeight="1">
      <c r="A259" s="30"/>
      <c r="B259" s="29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</row>
    <row r="260" spans="1:19" ht="13.5" customHeight="1">
      <c r="A260" s="30"/>
      <c r="B260" s="29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</row>
    <row r="261" spans="1:19" ht="13.5" customHeight="1">
      <c r="A261" s="30"/>
      <c r="B261" s="29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1:19" ht="13.5" customHeight="1">
      <c r="A262" s="30"/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</row>
    <row r="263" spans="1:19" ht="13.5" customHeight="1">
      <c r="A263" s="30"/>
      <c r="B263" s="29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</row>
    <row r="264" spans="1:19" ht="13.5" customHeight="1">
      <c r="A264" s="30"/>
      <c r="B264" s="29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</row>
    <row r="265" spans="1:19" ht="13.5" customHeight="1">
      <c r="A265" s="30"/>
      <c r="B265" s="29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</row>
    <row r="266" spans="1:19" ht="13.5" customHeight="1">
      <c r="A266" s="30"/>
      <c r="B266" s="29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</row>
    <row r="267" spans="1:19" ht="13.5" customHeight="1">
      <c r="A267" s="30"/>
      <c r="B267" s="29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</row>
    <row r="268" spans="1:19" ht="13.5" customHeight="1">
      <c r="A268" s="30"/>
      <c r="B268" s="29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1:19" ht="13.5" customHeight="1">
      <c r="A269" s="30"/>
      <c r="B269" s="29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1:19" ht="13.5" customHeight="1">
      <c r="A270" s="30"/>
      <c r="B270" s="29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</row>
    <row r="271" spans="1:19" ht="13.5" customHeight="1">
      <c r="A271" s="30"/>
      <c r="B271" s="2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1:19" ht="13.5" customHeight="1">
      <c r="A272" s="30"/>
      <c r="B272" s="29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</row>
    <row r="273" spans="1:19" ht="13.5" customHeight="1">
      <c r="A273" s="30"/>
      <c r="B273" s="29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</row>
    <row r="274" spans="1:19" ht="13.5" customHeight="1">
      <c r="A274" s="30"/>
      <c r="B274" s="29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  <row r="275" spans="1:19" ht="13.5" customHeight="1">
      <c r="A275" s="30"/>
      <c r="B275" s="29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1:19" ht="13.5" customHeight="1">
      <c r="A276" s="30"/>
      <c r="B276" s="29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1:19" ht="13.5" customHeight="1">
      <c r="A277" s="30"/>
      <c r="B277" s="29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1:19" ht="13.5" customHeight="1">
      <c r="A278" s="30"/>
      <c r="B278" s="29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</row>
    <row r="279" spans="1:19" ht="13.5" customHeight="1">
      <c r="A279" s="30"/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</row>
    <row r="280" spans="1:19" ht="13.5" customHeight="1">
      <c r="A280" s="30"/>
      <c r="B280" s="29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1" spans="1:19" ht="13.5" customHeight="1">
      <c r="A281" s="30"/>
      <c r="B281" s="29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1:19" ht="13.5" customHeight="1">
      <c r="A282" s="30"/>
      <c r="B282" s="29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</row>
    <row r="283" spans="1:19" ht="13.5" customHeight="1">
      <c r="A283" s="30"/>
      <c r="B283" s="29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1:19" ht="13.5" customHeight="1">
      <c r="A284" s="30"/>
      <c r="B284" s="29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</row>
    <row r="285" spans="1:19" ht="13.5" customHeight="1">
      <c r="A285" s="30"/>
      <c r="B285" s="29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</row>
    <row r="286" spans="1:19" ht="13.5" customHeight="1">
      <c r="A286" s="30"/>
      <c r="B286" s="29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</row>
    <row r="287" spans="1:19" ht="13.5" customHeight="1">
      <c r="A287" s="30"/>
      <c r="B287" s="29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1:19" ht="13.5" customHeight="1">
      <c r="A288" s="30"/>
      <c r="B288" s="29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</row>
    <row r="289" spans="1:19" ht="13.5" customHeight="1">
      <c r="A289" s="30"/>
      <c r="B289" s="29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1:19" ht="13.5" customHeight="1">
      <c r="A290" s="30"/>
      <c r="B290" s="29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1:19" ht="13.5" customHeight="1">
      <c r="A291" s="30"/>
      <c r="B291" s="29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</row>
    <row r="292" spans="1:19" ht="13.5" customHeight="1">
      <c r="A292" s="30"/>
      <c r="B292" s="29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1:19" ht="13.5" customHeight="1">
      <c r="A293" s="30"/>
      <c r="B293" s="29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</row>
    <row r="294" spans="1:19" ht="13.5" customHeight="1">
      <c r="A294" s="30"/>
      <c r="B294" s="29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</row>
    <row r="295" spans="1:19" ht="13.5" customHeight="1">
      <c r="A295" s="30"/>
      <c r="B295" s="29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</row>
    <row r="296" spans="1:19" ht="13.5" customHeight="1">
      <c r="A296" s="30"/>
      <c r="B296" s="29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</row>
    <row r="297" spans="1:19" ht="13.5" customHeight="1">
      <c r="A297" s="30"/>
      <c r="B297" s="29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1:19" ht="13.5" customHeight="1">
      <c r="A298" s="30"/>
      <c r="B298" s="29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</row>
    <row r="299" spans="1:19" ht="13.5" customHeight="1">
      <c r="A299" s="30"/>
      <c r="B299" s="29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</row>
    <row r="300" spans="1:19" ht="13.5" customHeight="1">
      <c r="A300" s="30"/>
      <c r="B300" s="29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1:19" ht="13.5" customHeight="1">
      <c r="A301" s="30"/>
      <c r="B301" s="29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1:19" ht="13.5" customHeight="1">
      <c r="A302" s="30"/>
      <c r="B302" s="29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</row>
    <row r="303" spans="1:19" ht="13.5" customHeight="1">
      <c r="A303" s="30"/>
      <c r="B303" s="29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</row>
    <row r="304" spans="1:19" ht="13.5" customHeight="1">
      <c r="A304" s="30"/>
      <c r="B304" s="29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05" spans="1:19" ht="13.5" customHeight="1">
      <c r="A305" s="30"/>
      <c r="B305" s="29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1:19" ht="13.5" customHeight="1">
      <c r="A306" s="30"/>
      <c r="B306" s="29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</row>
    <row r="307" spans="1:19" ht="13.5" customHeight="1">
      <c r="A307" s="30"/>
      <c r="B307" s="29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</row>
    <row r="308" spans="1:19" ht="13.5" customHeight="1">
      <c r="A308" s="30"/>
      <c r="B308" s="2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</row>
    <row r="309" spans="1:19" ht="13.5" customHeight="1">
      <c r="A309" s="30"/>
      <c r="B309" s="29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</row>
    <row r="310" spans="1:19" ht="13.5" customHeight="1">
      <c r="A310" s="30"/>
      <c r="B310" s="29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</row>
    <row r="311" spans="1:19" ht="13.5" customHeight="1">
      <c r="A311" s="30"/>
      <c r="B311" s="29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1:19" ht="13.5" customHeight="1">
      <c r="A312" s="30"/>
      <c r="B312" s="29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</row>
    <row r="313" spans="1:19" ht="13.5" customHeight="1">
      <c r="A313" s="30"/>
      <c r="B313" s="29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1:19" ht="13.5" customHeight="1">
      <c r="A314" s="30"/>
      <c r="B314" s="29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</row>
    <row r="315" spans="1:19" ht="13.5" customHeight="1">
      <c r="A315" s="30"/>
      <c r="B315" s="29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</row>
    <row r="316" spans="1:19" ht="13.5" customHeight="1">
      <c r="A316" s="30"/>
      <c r="B316" s="29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</row>
    <row r="317" spans="1:19" ht="13.5" customHeight="1">
      <c r="A317" s="30"/>
      <c r="B317" s="29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1:19" ht="13.5" customHeight="1">
      <c r="A318" s="30"/>
      <c r="B318" s="29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</row>
    <row r="319" spans="1:19" ht="13.5" customHeight="1">
      <c r="A319" s="30"/>
      <c r="B319" s="29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1:19" ht="13.5" customHeight="1">
      <c r="A320" s="30"/>
      <c r="B320" s="29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</row>
    <row r="321" spans="1:19" ht="13.5" customHeight="1">
      <c r="A321" s="30"/>
      <c r="B321" s="29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1:19" ht="13.5" customHeight="1">
      <c r="A322" s="30"/>
      <c r="B322" s="29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1:19" ht="13.5" customHeight="1">
      <c r="A323" s="30"/>
      <c r="B323" s="29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</row>
    <row r="324" spans="1:19" ht="13.5" customHeight="1">
      <c r="A324" s="30"/>
      <c r="B324" s="29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1:19" ht="13.5" customHeight="1">
      <c r="A325" s="30"/>
      <c r="B325" s="2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</row>
    <row r="326" spans="1:19" ht="13.5" customHeight="1">
      <c r="A326" s="30"/>
      <c r="B326" s="29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</row>
    <row r="327" spans="1:19" ht="13.5" customHeight="1">
      <c r="A327" s="30"/>
      <c r="B327" s="29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1:19" ht="13.5" customHeight="1">
      <c r="A328" s="30"/>
      <c r="B328" s="29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3.5" customHeight="1">
      <c r="A329" s="39"/>
      <c r="B329" s="34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</row>
    <row r="330" spans="1:19" ht="13.5" customHeight="1">
      <c r="A330" s="39"/>
      <c r="B330" s="34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</row>
    <row r="331" spans="1:19" ht="13.5" customHeight="1">
      <c r="A331" s="39"/>
      <c r="B331" s="34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</row>
    <row r="332" spans="1:19" ht="13.5" customHeight="1">
      <c r="A332" s="39"/>
      <c r="B332" s="34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</row>
    <row r="333" spans="1:19" ht="13.5" customHeight="1">
      <c r="A333" s="39"/>
      <c r="B333" s="34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</row>
    <row r="334" spans="1:19" ht="13.5" customHeight="1">
      <c r="A334" s="39"/>
      <c r="B334" s="34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</row>
    <row r="335" spans="1:19" ht="13.5" customHeight="1">
      <c r="A335" s="39"/>
      <c r="B335" s="34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</row>
    <row r="336" spans="1:19" ht="13.5" customHeight="1">
      <c r="A336" s="39"/>
      <c r="B336" s="34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</row>
    <row r="337" spans="1:19" ht="13.5" customHeight="1">
      <c r="A337" s="39"/>
      <c r="B337" s="34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</row>
    <row r="338" spans="1:19" ht="13.5" customHeight="1">
      <c r="A338" s="39"/>
      <c r="B338" s="34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</row>
    <row r="339" spans="1:19" ht="13.5" customHeight="1">
      <c r="A339" s="39"/>
      <c r="B339" s="34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</row>
    <row r="340" spans="1:19" ht="13.5" customHeight="1">
      <c r="A340" s="39"/>
      <c r="B340" s="34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</row>
    <row r="341" spans="1:19" ht="13.5" customHeight="1">
      <c r="A341" s="39"/>
      <c r="B341" s="34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</row>
    <row r="342" spans="1:19" ht="13.5" customHeight="1">
      <c r="A342" s="39"/>
      <c r="B342" s="34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</row>
    <row r="343" spans="1:19" ht="13.5" customHeight="1">
      <c r="A343" s="39"/>
      <c r="B343" s="34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</row>
    <row r="344" spans="1:19" ht="13.5" customHeight="1">
      <c r="A344" s="39"/>
      <c r="B344" s="34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</row>
    <row r="345" spans="1:19" ht="13.5" customHeight="1">
      <c r="A345" s="39"/>
      <c r="B345" s="34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</row>
    <row r="346" spans="1:19" ht="13.5" customHeight="1">
      <c r="A346" s="39"/>
      <c r="B346" s="34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</row>
    <row r="347" spans="1:19" ht="13.5" customHeight="1">
      <c r="A347" s="39"/>
      <c r="B347" s="34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</row>
    <row r="348" spans="1:19" ht="13.5" customHeight="1">
      <c r="A348" s="39"/>
      <c r="B348" s="34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</row>
    <row r="349" spans="1:19" ht="13.5" customHeight="1">
      <c r="A349" s="39"/>
      <c r="B349" s="34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</row>
    <row r="350" spans="1:19" ht="13.5" customHeight="1">
      <c r="A350" s="39"/>
      <c r="B350" s="34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</row>
    <row r="351" spans="1:19" ht="13.5" customHeight="1">
      <c r="A351" s="39"/>
      <c r="B351" s="34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</row>
    <row r="352" spans="1:19" ht="13.5" customHeight="1">
      <c r="A352" s="39"/>
      <c r="B352" s="34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</row>
    <row r="353" spans="1:19" ht="13.5" customHeight="1">
      <c r="A353" s="39"/>
      <c r="B353" s="34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</row>
    <row r="354" spans="1:19" ht="13.5" customHeight="1">
      <c r="A354" s="39"/>
      <c r="B354" s="34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</row>
    <row r="355" spans="1:19" ht="13.5" customHeight="1">
      <c r="A355" s="39"/>
      <c r="B355" s="34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</row>
    <row r="356" spans="1:19" ht="13.5" customHeight="1">
      <c r="A356" s="39"/>
      <c r="B356" s="34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</row>
    <row r="357" spans="1:19" ht="13.5" customHeight="1">
      <c r="A357" s="39"/>
      <c r="B357" s="34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</row>
    <row r="358" spans="1:19" ht="13.5" customHeight="1">
      <c r="A358" s="39"/>
      <c r="B358" s="34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</row>
    <row r="359" spans="1:19" ht="13.5" customHeight="1">
      <c r="A359" s="39"/>
      <c r="B359" s="34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</row>
    <row r="360" spans="1:19" ht="13.5" customHeight="1">
      <c r="A360" s="39"/>
      <c r="B360" s="34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</row>
    <row r="361" spans="1:19" ht="13.5" customHeight="1">
      <c r="A361" s="39"/>
      <c r="B361" s="34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</row>
    <row r="362" spans="1:19" ht="13.5" customHeight="1">
      <c r="A362" s="39"/>
      <c r="B362" s="34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</row>
    <row r="363" spans="1:19" ht="13.5" customHeight="1">
      <c r="A363" s="39"/>
      <c r="B363" s="34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</row>
    <row r="364" spans="1:19" ht="13.5" customHeight="1">
      <c r="A364" s="39"/>
      <c r="B364" s="34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</row>
    <row r="365" spans="1:19" ht="13.5" customHeight="1">
      <c r="A365" s="39"/>
      <c r="B365" s="34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</row>
    <row r="366" spans="1:19" ht="13.5" customHeight="1">
      <c r="A366" s="39"/>
      <c r="B366" s="34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</row>
    <row r="367" spans="1:19" ht="13.5" customHeight="1">
      <c r="A367" s="39"/>
      <c r="B367" s="34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</row>
    <row r="368" spans="1:19" ht="13.5" customHeight="1">
      <c r="A368" s="39"/>
      <c r="B368" s="34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</row>
    <row r="369" spans="1:19" ht="13.5" customHeight="1">
      <c r="A369" s="39"/>
      <c r="B369" s="34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</row>
    <row r="370" spans="1:19" ht="13.5" customHeight="1">
      <c r="A370" s="39"/>
      <c r="B370" s="34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</row>
    <row r="371" spans="1:19" ht="13.5" customHeight="1">
      <c r="A371" s="39"/>
      <c r="B371" s="34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</row>
    <row r="372" spans="1:19" ht="13.5" customHeight="1">
      <c r="A372" s="39"/>
      <c r="B372" s="34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</row>
    <row r="373" spans="1:19" ht="13.5" customHeight="1">
      <c r="A373" s="39"/>
      <c r="B373" s="34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</row>
    <row r="374" spans="1:19" ht="13.5" customHeight="1">
      <c r="A374" s="39"/>
      <c r="B374" s="34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</row>
    <row r="375" spans="1:19" ht="13.5" customHeight="1">
      <c r="A375" s="39"/>
      <c r="B375" s="34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</row>
    <row r="376" spans="1:19" ht="13.5" customHeight="1">
      <c r="A376" s="39"/>
      <c r="B376" s="34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</row>
    <row r="377" spans="1:19" ht="13.5" customHeight="1">
      <c r="A377" s="39"/>
      <c r="B377" s="34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</row>
    <row r="378" spans="1:19" ht="13.5" customHeight="1">
      <c r="A378" s="39"/>
      <c r="B378" s="34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</row>
    <row r="379" spans="1:19" ht="13.5" customHeight="1">
      <c r="A379" s="39"/>
      <c r="B379" s="34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</row>
    <row r="380" spans="1:19" ht="13.5" customHeight="1">
      <c r="A380" s="39"/>
      <c r="B380" s="34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</row>
    <row r="381" spans="1:19" ht="13.5" customHeight="1">
      <c r="A381" s="39"/>
      <c r="B381" s="34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</row>
    <row r="382" spans="1:19" ht="13.5" customHeight="1">
      <c r="A382" s="39"/>
      <c r="B382" s="34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</row>
    <row r="383" spans="1:19" ht="13.5" customHeight="1">
      <c r="A383" s="39"/>
      <c r="B383" s="34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</row>
    <row r="384" spans="1:19" ht="13.5" customHeight="1">
      <c r="A384" s="39"/>
      <c r="B384" s="34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</row>
    <row r="385" spans="1:19" ht="13.5" customHeight="1">
      <c r="A385" s="39"/>
      <c r="B385" s="34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</row>
    <row r="386" spans="1:19" ht="13.5" customHeight="1">
      <c r="A386" s="39"/>
      <c r="B386" s="34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</row>
    <row r="387" spans="1:19" ht="13.5" customHeight="1">
      <c r="A387" s="39"/>
      <c r="B387" s="34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</row>
    <row r="388" spans="1:19" ht="13.5" customHeight="1">
      <c r="A388" s="39"/>
      <c r="B388" s="34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</row>
    <row r="389" spans="1:19" ht="13.5" customHeight="1">
      <c r="A389" s="39"/>
      <c r="B389" s="34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</row>
    <row r="390" spans="1:19" ht="13.5" customHeight="1">
      <c r="A390" s="39"/>
      <c r="B390" s="34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</row>
    <row r="391" spans="1:19" ht="13.5" customHeight="1">
      <c r="A391" s="39"/>
      <c r="B391" s="34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</row>
    <row r="392" spans="1:19" ht="13.5" customHeight="1">
      <c r="A392" s="39"/>
      <c r="B392" s="34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</row>
    <row r="393" spans="1:19" ht="13.5" customHeight="1">
      <c r="A393" s="39"/>
      <c r="B393" s="34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</row>
    <row r="394" spans="1:19" ht="13.5" customHeight="1">
      <c r="A394" s="39"/>
      <c r="B394" s="34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</row>
    <row r="395" spans="1:19" ht="13.5" customHeight="1">
      <c r="A395" s="39"/>
      <c r="B395" s="34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</row>
    <row r="396" spans="1:19" ht="13.5" customHeight="1">
      <c r="A396" s="39"/>
      <c r="B396" s="34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</row>
    <row r="397" spans="1:19" ht="13.5" customHeight="1">
      <c r="A397" s="39"/>
      <c r="B397" s="34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</row>
    <row r="398" spans="1:19" ht="13.5" customHeight="1">
      <c r="A398" s="39"/>
      <c r="B398" s="34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</row>
    <row r="399" spans="1:19" ht="13.5" customHeight="1">
      <c r="A399" s="39"/>
      <c r="B399" s="34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</row>
    <row r="400" spans="1:19" ht="13.5" customHeight="1">
      <c r="A400" s="39"/>
      <c r="B400" s="34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</row>
    <row r="401" spans="1:19" ht="13.5" customHeight="1">
      <c r="A401" s="39"/>
      <c r="B401" s="34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</row>
    <row r="402" spans="1:19" ht="13.5" customHeight="1">
      <c r="A402" s="39"/>
      <c r="B402" s="34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</row>
    <row r="403" spans="1:19" ht="13.5" customHeight="1">
      <c r="A403" s="39"/>
      <c r="B403" s="34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</row>
    <row r="404" spans="1:19" ht="13.5" customHeight="1">
      <c r="A404" s="39"/>
      <c r="B404" s="34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</row>
    <row r="405" spans="1:19" ht="13.5" customHeight="1">
      <c r="A405" s="39"/>
      <c r="B405" s="34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</row>
    <row r="406" spans="1:19" ht="13.5" customHeight="1">
      <c r="A406" s="39"/>
      <c r="B406" s="34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</row>
    <row r="407" spans="1:19" ht="13.5" customHeight="1">
      <c r="A407" s="39"/>
      <c r="B407" s="34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</row>
    <row r="408" spans="1:19" ht="13.5" customHeight="1">
      <c r="A408" s="39"/>
      <c r="B408" s="34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</row>
    <row r="409" spans="1:19" ht="13.5" customHeight="1">
      <c r="A409" s="39"/>
      <c r="B409" s="34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</row>
    <row r="410" spans="1:19" ht="13.5" customHeight="1">
      <c r="A410" s="39"/>
      <c r="B410" s="34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</row>
    <row r="411" spans="1:19" ht="13.5" customHeight="1">
      <c r="A411" s="39"/>
      <c r="B411" s="34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</row>
    <row r="412" spans="1:19" ht="13.5" customHeight="1">
      <c r="A412" s="39"/>
      <c r="B412" s="34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</row>
    <row r="413" spans="1:19" ht="13.5" customHeight="1">
      <c r="A413" s="39"/>
      <c r="B413" s="34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</row>
    <row r="414" spans="1:19" ht="13.5" customHeight="1">
      <c r="A414" s="39"/>
      <c r="B414" s="34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</row>
    <row r="415" spans="1:19" ht="13.5" customHeight="1">
      <c r="A415" s="39"/>
      <c r="B415" s="34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</row>
    <row r="416" spans="1:19" ht="13.5" customHeight="1">
      <c r="A416" s="39"/>
      <c r="B416" s="34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</row>
    <row r="417" spans="1:19" ht="13.5" customHeight="1">
      <c r="A417" s="39"/>
      <c r="B417" s="34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</row>
    <row r="418" spans="1:19" ht="13.5" customHeight="1">
      <c r="A418" s="39"/>
      <c r="B418" s="34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</row>
    <row r="419" spans="1:19" ht="13.5" customHeight="1">
      <c r="A419" s="39"/>
      <c r="B419" s="34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</row>
    <row r="420" spans="1:19" ht="13.5" customHeight="1">
      <c r="A420" s="39"/>
      <c r="B420" s="34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</row>
    <row r="421" spans="1:19" ht="13.5" customHeight="1">
      <c r="A421" s="39"/>
      <c r="B421" s="34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</row>
    <row r="422" spans="1:19" ht="13.5" customHeight="1">
      <c r="A422" s="39"/>
      <c r="B422" s="34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</row>
    <row r="423" spans="1:19" ht="13.5" customHeight="1">
      <c r="A423" s="39"/>
      <c r="B423" s="34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</row>
    <row r="424" spans="1:19" ht="13.5" customHeight="1">
      <c r="A424" s="39"/>
      <c r="B424" s="34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</row>
    <row r="425" spans="1:19" ht="13.5" customHeight="1">
      <c r="A425" s="39"/>
      <c r="B425" s="34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</row>
    <row r="426" spans="1:19" ht="13.5" customHeight="1">
      <c r="A426" s="39"/>
      <c r="B426" s="34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</row>
    <row r="427" spans="1:19" ht="13.5" customHeight="1">
      <c r="A427" s="39"/>
      <c r="B427" s="34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</row>
    <row r="428" spans="1:19" ht="13.5" customHeight="1">
      <c r="A428" s="39"/>
      <c r="B428" s="34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</row>
    <row r="429" spans="1:19" ht="13.5" customHeight="1">
      <c r="A429" s="39"/>
      <c r="B429" s="34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</row>
    <row r="430" spans="1:19" ht="13.5" customHeight="1">
      <c r="A430" s="39"/>
      <c r="B430" s="34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</row>
    <row r="431" spans="1:19" ht="13.5" customHeight="1">
      <c r="A431" s="39"/>
      <c r="B431" s="34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</row>
    <row r="432" spans="1:19" ht="13.5" customHeight="1">
      <c r="A432" s="39"/>
      <c r="B432" s="34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</row>
    <row r="433" spans="1:19" ht="13.5" customHeight="1">
      <c r="A433" s="39"/>
      <c r="B433" s="34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</row>
    <row r="434" spans="1:19" ht="13.5" customHeight="1">
      <c r="A434" s="39"/>
      <c r="B434" s="34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</row>
    <row r="435" spans="1:19" ht="13.5" customHeight="1">
      <c r="A435" s="39"/>
      <c r="B435" s="34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</row>
    <row r="436" spans="1:19" ht="13.5" customHeight="1">
      <c r="A436" s="39"/>
      <c r="B436" s="34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</row>
    <row r="437" spans="1:19" ht="13.5" customHeight="1">
      <c r="A437" s="39"/>
      <c r="B437" s="34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</row>
    <row r="438" spans="1:19" ht="13.5" customHeight="1">
      <c r="A438" s="39"/>
      <c r="B438" s="34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</row>
    <row r="439" spans="1:19" ht="13.5" customHeight="1">
      <c r="A439" s="39"/>
      <c r="B439" s="34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</row>
    <row r="440" spans="1:19" ht="13.5" customHeight="1">
      <c r="A440" s="39"/>
      <c r="B440" s="34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</row>
    <row r="441" spans="1:19" ht="13.5" customHeight="1">
      <c r="A441" s="39"/>
      <c r="B441" s="34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</row>
    <row r="442" spans="1:19" ht="13.5" customHeight="1">
      <c r="A442" s="39"/>
      <c r="B442" s="34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</row>
    <row r="443" spans="1:19" ht="13.5" customHeight="1">
      <c r="A443" s="39"/>
      <c r="B443" s="34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19" ht="13.5" customHeight="1">
      <c r="A444" s="39"/>
      <c r="B444" s="34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</row>
    <row r="445" spans="1:19" ht="13.5" customHeight="1">
      <c r="A445" s="39"/>
      <c r="B445" s="34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</row>
    <row r="446" spans="1:19" ht="13.5" customHeight="1">
      <c r="A446" s="39"/>
      <c r="B446" s="34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</row>
    <row r="447" spans="1:19" ht="13.5" customHeight="1">
      <c r="A447" s="39"/>
      <c r="B447" s="34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</row>
    <row r="448" spans="1:19" ht="13.5" customHeight="1">
      <c r="A448" s="39"/>
      <c r="B448" s="34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</row>
    <row r="449" spans="1:19" ht="13.5" customHeight="1">
      <c r="A449" s="39"/>
      <c r="B449" s="34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</row>
    <row r="450" spans="1:19" ht="13.5" customHeight="1">
      <c r="A450" s="39"/>
      <c r="B450" s="34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</row>
    <row r="451" spans="1:19" ht="13.5" customHeight="1">
      <c r="A451" s="39"/>
      <c r="B451" s="34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</row>
    <row r="452" spans="1:19" ht="13.5" customHeight="1">
      <c r="A452" s="39"/>
      <c r="B452" s="34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</row>
    <row r="453" spans="1:19" ht="13.5" customHeight="1">
      <c r="A453" s="39"/>
      <c r="B453" s="34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</row>
    <row r="454" spans="1:19" ht="13.5" customHeight="1">
      <c r="A454" s="39"/>
      <c r="B454" s="34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</row>
  </sheetData>
  <sheetProtection password="82C9" sheet="1" objects="1" scenarios="1" selectLockedCells="1"/>
  <mergeCells count="3">
    <mergeCell ref="O3:Q4"/>
    <mergeCell ref="O5:Q5"/>
    <mergeCell ref="K27:O27"/>
  </mergeCells>
  <phoneticPr fontId="0" type="noConversion"/>
  <printOptions horizontalCentered="1" verticalCentered="1"/>
  <pageMargins left="0" right="0" top="0" bottom="0" header="0" footer="0"/>
  <pageSetup paperSize="9" scale="110" orientation="landscape" blackAndWhite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48"/>
  </sheetPr>
  <dimension ref="A1:AM414"/>
  <sheetViews>
    <sheetView showZeros="0" workbookViewId="0">
      <selection activeCell="K9" sqref="K9"/>
    </sheetView>
  </sheetViews>
  <sheetFormatPr baseColWidth="10" defaultColWidth="9.1640625" defaultRowHeight="13.5" customHeight="1"/>
  <cols>
    <col min="1" max="1" width="2.6640625" style="3" customWidth="1"/>
    <col min="2" max="2" width="2.5" style="3" customWidth="1"/>
    <col min="3" max="3" width="3.6640625" style="40" customWidth="1"/>
    <col min="4" max="6" width="1.6640625" style="3" customWidth="1"/>
    <col min="7" max="7" width="3.6640625" style="3" customWidth="1"/>
    <col min="8" max="8" width="1.6640625" style="3" customWidth="1"/>
    <col min="9" max="9" width="5.1640625" style="3" customWidth="1"/>
    <col min="10" max="10" width="2.6640625" style="3" customWidth="1"/>
    <col min="11" max="11" width="5.6640625" style="3" customWidth="1"/>
    <col min="12" max="12" width="1.6640625" style="3" customWidth="1"/>
    <col min="13" max="13" width="5.6640625" style="3" customWidth="1"/>
    <col min="14" max="14" width="1.6640625" style="3" customWidth="1"/>
    <col min="15" max="15" width="5.6640625" style="3" customWidth="1"/>
    <col min="16" max="16" width="1.6640625" style="3" customWidth="1"/>
    <col min="17" max="17" width="5.6640625" style="3" customWidth="1"/>
    <col min="18" max="18" width="1.6640625" style="3" customWidth="1"/>
    <col min="19" max="19" width="5.6640625" style="3" customWidth="1"/>
    <col min="20" max="20" width="1.6640625" style="3" customWidth="1"/>
    <col min="21" max="21" width="5.6640625" style="3" customWidth="1"/>
    <col min="22" max="22" width="1.6640625" style="3" customWidth="1"/>
    <col min="23" max="23" width="5.6640625" style="3" customWidth="1"/>
    <col min="24" max="24" width="1.6640625" style="3" customWidth="1"/>
    <col min="25" max="25" width="5.6640625" style="3" customWidth="1"/>
    <col min="26" max="26" width="1.6640625" style="3" customWidth="1"/>
    <col min="27" max="27" width="5.6640625" style="3" customWidth="1"/>
    <col min="28" max="28" width="1.6640625" style="3" customWidth="1"/>
    <col min="29" max="29" width="5.6640625" style="3" customWidth="1"/>
    <col min="30" max="30" width="1.6640625" style="3" customWidth="1"/>
    <col min="31" max="31" width="5.6640625" style="3" customWidth="1"/>
    <col min="32" max="32" width="1.6640625" style="3" customWidth="1"/>
    <col min="33" max="33" width="5.6640625" style="3" customWidth="1"/>
    <col min="34" max="34" width="1.6640625" style="3" customWidth="1"/>
    <col min="35" max="35" width="5.6640625" style="3" customWidth="1"/>
    <col min="36" max="36" width="1.6640625" style="3" customWidth="1"/>
    <col min="37" max="37" width="5.6640625" style="3" customWidth="1"/>
    <col min="38" max="38" width="2.5" style="3" customWidth="1"/>
    <col min="39" max="39" width="2.6640625" style="3" customWidth="1"/>
    <col min="40" max="40" width="5.6640625" style="3" customWidth="1"/>
    <col min="41" max="16384" width="9.1640625" style="3"/>
  </cols>
  <sheetData>
    <row r="1" spans="1:39" ht="13.5" customHeight="1" thickBot="1">
      <c r="A1" s="29"/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80"/>
    </row>
    <row r="2" spans="1:39" ht="13.5" customHeight="1">
      <c r="A2" s="35"/>
      <c r="B2" s="19"/>
      <c r="C2" s="51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84"/>
      <c r="AM2" s="80"/>
    </row>
    <row r="3" spans="1:39" ht="13.5" customHeight="1">
      <c r="A3" s="35"/>
      <c r="B3" s="20"/>
      <c r="C3" s="10" t="s">
        <v>138</v>
      </c>
      <c r="D3" s="6"/>
      <c r="E3" s="6"/>
      <c r="F3" s="6"/>
      <c r="G3" s="6"/>
      <c r="H3" s="6"/>
      <c r="I3" s="6"/>
      <c r="J3" s="233" t="s">
        <v>137</v>
      </c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1"/>
      <c r="AM3" s="80"/>
    </row>
    <row r="4" spans="1:39" ht="13.5" customHeight="1" thickBot="1">
      <c r="A4" s="35"/>
      <c r="B4" s="20"/>
      <c r="C4" s="10"/>
      <c r="D4" s="6"/>
      <c r="E4" s="6"/>
      <c r="F4" s="6"/>
      <c r="G4" s="6"/>
      <c r="H4" s="6"/>
      <c r="I4" s="6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21"/>
      <c r="AM4" s="80"/>
    </row>
    <row r="5" spans="1:39" ht="13.5" customHeight="1">
      <c r="A5" s="35"/>
      <c r="B5" s="20"/>
      <c r="C5" s="12" t="s">
        <v>135</v>
      </c>
      <c r="D5" s="6"/>
      <c r="E5" s="6"/>
      <c r="F5" s="6"/>
      <c r="G5" s="6"/>
      <c r="H5" s="6"/>
      <c r="I5" s="6"/>
      <c r="J5" s="6"/>
      <c r="K5" s="234" t="s">
        <v>124</v>
      </c>
      <c r="L5" s="235"/>
      <c r="M5" s="236"/>
      <c r="N5" s="6"/>
      <c r="O5" s="234" t="s">
        <v>125</v>
      </c>
      <c r="P5" s="235"/>
      <c r="Q5" s="236"/>
      <c r="R5" s="6"/>
      <c r="S5" s="234" t="s">
        <v>126</v>
      </c>
      <c r="T5" s="235"/>
      <c r="U5" s="236"/>
      <c r="V5" s="6"/>
      <c r="W5" s="234" t="s">
        <v>127</v>
      </c>
      <c r="X5" s="235"/>
      <c r="Y5" s="236"/>
      <c r="Z5" s="6"/>
      <c r="AA5" s="234" t="s">
        <v>128</v>
      </c>
      <c r="AB5" s="235"/>
      <c r="AC5" s="236"/>
      <c r="AD5" s="6"/>
      <c r="AE5" s="234" t="s">
        <v>129</v>
      </c>
      <c r="AF5" s="235"/>
      <c r="AG5" s="236"/>
      <c r="AH5" s="7"/>
      <c r="AI5" s="234" t="s">
        <v>130</v>
      </c>
      <c r="AJ5" s="235"/>
      <c r="AK5" s="236"/>
      <c r="AL5" s="21"/>
      <c r="AM5" s="80"/>
    </row>
    <row r="6" spans="1:39" ht="13.5" customHeight="1" thickBot="1">
      <c r="A6" s="35"/>
      <c r="B6" s="20"/>
      <c r="C6" s="12"/>
      <c r="D6" s="6"/>
      <c r="E6" s="6"/>
      <c r="F6" s="6"/>
      <c r="G6" s="6"/>
      <c r="H6" s="6"/>
      <c r="I6" s="6"/>
      <c r="J6" s="6"/>
      <c r="K6" s="232" t="s">
        <v>136</v>
      </c>
      <c r="L6" s="230"/>
      <c r="M6" s="231"/>
      <c r="N6" s="6"/>
      <c r="O6" s="229" t="str">
        <f>+$K$6</f>
        <v>Rest/Café</v>
      </c>
      <c r="P6" s="230"/>
      <c r="Q6" s="231"/>
      <c r="R6" s="6"/>
      <c r="S6" s="229" t="str">
        <f>+$K$6</f>
        <v>Rest/Café</v>
      </c>
      <c r="T6" s="230"/>
      <c r="U6" s="231"/>
      <c r="V6" s="6"/>
      <c r="W6" s="229" t="str">
        <f>+$K$6</f>
        <v>Rest/Café</v>
      </c>
      <c r="X6" s="230"/>
      <c r="Y6" s="231"/>
      <c r="Z6" s="14"/>
      <c r="AA6" s="229" t="str">
        <f>+$K$6</f>
        <v>Rest/Café</v>
      </c>
      <c r="AB6" s="230"/>
      <c r="AC6" s="231"/>
      <c r="AD6" s="6"/>
      <c r="AE6" s="229" t="str">
        <f>+$K$6</f>
        <v>Rest/Café</v>
      </c>
      <c r="AF6" s="230"/>
      <c r="AG6" s="231"/>
      <c r="AH6" s="14"/>
      <c r="AI6" s="229" t="str">
        <f>+$K$6</f>
        <v>Rest/Café</v>
      </c>
      <c r="AJ6" s="230"/>
      <c r="AK6" s="231"/>
      <c r="AL6" s="21"/>
      <c r="AM6" s="80"/>
    </row>
    <row r="7" spans="1:39" ht="13.5" customHeight="1">
      <c r="A7" s="35"/>
      <c r="B7" s="20"/>
      <c r="C7" s="14">
        <v>9</v>
      </c>
      <c r="D7" s="14"/>
      <c r="E7" s="14" t="s">
        <v>3</v>
      </c>
      <c r="F7" s="14"/>
      <c r="G7" s="14">
        <v>10</v>
      </c>
      <c r="H7" s="14"/>
      <c r="I7" s="12" t="s">
        <v>133</v>
      </c>
      <c r="J7" s="6"/>
      <c r="K7" s="65"/>
      <c r="L7" s="63"/>
      <c r="M7" s="67"/>
      <c r="N7" s="13"/>
      <c r="O7" s="65"/>
      <c r="P7" s="63"/>
      <c r="Q7" s="67"/>
      <c r="R7" s="6"/>
      <c r="S7" s="65"/>
      <c r="T7" s="63"/>
      <c r="U7" s="67"/>
      <c r="V7" s="13"/>
      <c r="W7" s="65"/>
      <c r="X7" s="63"/>
      <c r="Y7" s="67"/>
      <c r="Z7" s="6"/>
      <c r="AA7" s="65"/>
      <c r="AB7" s="63"/>
      <c r="AC7" s="67"/>
      <c r="AD7" s="13"/>
      <c r="AE7" s="65"/>
      <c r="AF7" s="63"/>
      <c r="AG7" s="67"/>
      <c r="AH7" s="6"/>
      <c r="AI7" s="65"/>
      <c r="AJ7" s="63"/>
      <c r="AK7" s="67"/>
      <c r="AL7" s="27"/>
      <c r="AM7" s="80"/>
    </row>
    <row r="8" spans="1:39" ht="13.5" customHeight="1">
      <c r="A8" s="35"/>
      <c r="B8" s="20"/>
      <c r="C8" s="14">
        <f>IF(+G7&gt;24,G7-24,G7)</f>
        <v>10</v>
      </c>
      <c r="D8" s="14"/>
      <c r="E8" s="6" t="s">
        <v>3</v>
      </c>
      <c r="F8" s="14"/>
      <c r="G8" s="14">
        <f>IF(C8&gt;23,C8-24+1,+C8+1)</f>
        <v>11</v>
      </c>
      <c r="H8" s="14"/>
      <c r="I8" s="12" t="s">
        <v>133</v>
      </c>
      <c r="J8" s="6"/>
      <c r="K8" s="65">
        <v>0</v>
      </c>
      <c r="L8" s="63"/>
      <c r="M8" s="67">
        <v>0</v>
      </c>
      <c r="N8" s="13"/>
      <c r="O8" s="65">
        <v>0</v>
      </c>
      <c r="P8" s="63"/>
      <c r="Q8" s="67">
        <v>0</v>
      </c>
      <c r="R8" s="6"/>
      <c r="S8" s="65">
        <v>0</v>
      </c>
      <c r="T8" s="63"/>
      <c r="U8" s="67">
        <v>0</v>
      </c>
      <c r="V8" s="13"/>
      <c r="W8" s="65">
        <v>0</v>
      </c>
      <c r="X8" s="63"/>
      <c r="Y8" s="67">
        <v>0</v>
      </c>
      <c r="Z8" s="6"/>
      <c r="AA8" s="65">
        <v>0</v>
      </c>
      <c r="AB8" s="63"/>
      <c r="AC8" s="67">
        <v>0</v>
      </c>
      <c r="AD8" s="13"/>
      <c r="AE8" s="65">
        <v>0</v>
      </c>
      <c r="AF8" s="63"/>
      <c r="AG8" s="67">
        <v>0</v>
      </c>
      <c r="AH8" s="6"/>
      <c r="AI8" s="65">
        <v>0</v>
      </c>
      <c r="AJ8" s="63"/>
      <c r="AK8" s="67">
        <v>0</v>
      </c>
      <c r="AL8" s="27"/>
      <c r="AM8" s="80"/>
    </row>
    <row r="9" spans="1:39" ht="13.5" customHeight="1">
      <c r="A9" s="35"/>
      <c r="B9" s="20"/>
      <c r="C9" s="14">
        <f t="shared" ref="C9:C22" si="0">IF(+G8&gt;24,G8-24,G8)</f>
        <v>11</v>
      </c>
      <c r="D9" s="14"/>
      <c r="E9" s="6" t="s">
        <v>3</v>
      </c>
      <c r="F9" s="14"/>
      <c r="G9" s="14">
        <f t="shared" ref="G9:G22" si="1">IF(C9&gt;23,C9-24+1,+C9+1)</f>
        <v>12</v>
      </c>
      <c r="H9" s="14"/>
      <c r="I9" s="12" t="s">
        <v>133</v>
      </c>
      <c r="J9" s="6"/>
      <c r="K9" s="65"/>
      <c r="L9" s="63"/>
      <c r="M9" s="67">
        <v>0</v>
      </c>
      <c r="N9" s="13"/>
      <c r="O9" s="65">
        <v>0</v>
      </c>
      <c r="P9" s="63"/>
      <c r="Q9" s="67">
        <v>0</v>
      </c>
      <c r="R9" s="6"/>
      <c r="S9" s="65">
        <v>0</v>
      </c>
      <c r="T9" s="63"/>
      <c r="U9" s="67">
        <v>0</v>
      </c>
      <c r="V9" s="13"/>
      <c r="W9" s="65">
        <v>0</v>
      </c>
      <c r="X9" s="63"/>
      <c r="Y9" s="67">
        <v>0</v>
      </c>
      <c r="Z9" s="6"/>
      <c r="AA9" s="65">
        <v>0</v>
      </c>
      <c r="AB9" s="63"/>
      <c r="AC9" s="67">
        <v>0</v>
      </c>
      <c r="AD9" s="13"/>
      <c r="AE9" s="65">
        <v>0</v>
      </c>
      <c r="AF9" s="63"/>
      <c r="AG9" s="67">
        <v>0</v>
      </c>
      <c r="AH9" s="6"/>
      <c r="AI9" s="65">
        <v>0</v>
      </c>
      <c r="AJ9" s="63"/>
      <c r="AK9" s="67">
        <v>0</v>
      </c>
      <c r="AL9" s="27"/>
      <c r="AM9" s="80"/>
    </row>
    <row r="10" spans="1:39" ht="13.5" customHeight="1">
      <c r="A10" s="35"/>
      <c r="B10" s="20"/>
      <c r="C10" s="14">
        <f t="shared" si="0"/>
        <v>12</v>
      </c>
      <c r="D10" s="14"/>
      <c r="E10" s="6" t="s">
        <v>3</v>
      </c>
      <c r="F10" s="14"/>
      <c r="G10" s="14">
        <f t="shared" si="1"/>
        <v>13</v>
      </c>
      <c r="H10" s="14"/>
      <c r="I10" s="12" t="s">
        <v>133</v>
      </c>
      <c r="J10" s="6"/>
      <c r="K10" s="65">
        <v>0</v>
      </c>
      <c r="L10" s="63"/>
      <c r="M10" s="67">
        <v>0</v>
      </c>
      <c r="N10" s="13"/>
      <c r="O10" s="65">
        <v>0</v>
      </c>
      <c r="P10" s="63"/>
      <c r="Q10" s="67">
        <v>0</v>
      </c>
      <c r="R10" s="6"/>
      <c r="S10" s="65">
        <v>0</v>
      </c>
      <c r="T10" s="63"/>
      <c r="U10" s="67">
        <v>0</v>
      </c>
      <c r="V10" s="13"/>
      <c r="W10" s="65">
        <v>0</v>
      </c>
      <c r="X10" s="63"/>
      <c r="Y10" s="67">
        <v>0</v>
      </c>
      <c r="Z10" s="6"/>
      <c r="AA10" s="65">
        <v>0</v>
      </c>
      <c r="AB10" s="63"/>
      <c r="AC10" s="67">
        <v>0</v>
      </c>
      <c r="AD10" s="13"/>
      <c r="AE10" s="65">
        <v>0</v>
      </c>
      <c r="AF10" s="63"/>
      <c r="AG10" s="67">
        <v>0</v>
      </c>
      <c r="AH10" s="6"/>
      <c r="AI10" s="65">
        <v>0</v>
      </c>
      <c r="AJ10" s="63"/>
      <c r="AK10" s="67">
        <v>0</v>
      </c>
      <c r="AL10" s="27"/>
      <c r="AM10" s="80"/>
    </row>
    <row r="11" spans="1:39" ht="13.5" customHeight="1">
      <c r="A11" s="35"/>
      <c r="B11" s="20"/>
      <c r="C11" s="14">
        <f t="shared" si="0"/>
        <v>13</v>
      </c>
      <c r="D11" s="14"/>
      <c r="E11" s="6" t="s">
        <v>3</v>
      </c>
      <c r="F11" s="14"/>
      <c r="G11" s="14">
        <f t="shared" si="1"/>
        <v>14</v>
      </c>
      <c r="H11" s="14"/>
      <c r="I11" s="12" t="s">
        <v>133</v>
      </c>
      <c r="J11" s="6"/>
      <c r="K11" s="65">
        <v>0</v>
      </c>
      <c r="L11" s="63"/>
      <c r="M11" s="67">
        <v>0</v>
      </c>
      <c r="N11" s="13"/>
      <c r="O11" s="65">
        <v>0</v>
      </c>
      <c r="P11" s="63"/>
      <c r="Q11" s="67">
        <v>0</v>
      </c>
      <c r="R11" s="6"/>
      <c r="S11" s="65">
        <v>0</v>
      </c>
      <c r="T11" s="63"/>
      <c r="U11" s="67">
        <v>0</v>
      </c>
      <c r="V11" s="13"/>
      <c r="W11" s="65">
        <v>0</v>
      </c>
      <c r="X11" s="63"/>
      <c r="Y11" s="67">
        <v>0</v>
      </c>
      <c r="Z11" s="6"/>
      <c r="AA11" s="65">
        <v>0</v>
      </c>
      <c r="AB11" s="63"/>
      <c r="AC11" s="67">
        <v>0</v>
      </c>
      <c r="AD11" s="13"/>
      <c r="AE11" s="65">
        <v>0</v>
      </c>
      <c r="AF11" s="63"/>
      <c r="AG11" s="67">
        <v>0</v>
      </c>
      <c r="AH11" s="6"/>
      <c r="AI11" s="65">
        <v>0</v>
      </c>
      <c r="AJ11" s="63"/>
      <c r="AK11" s="67">
        <v>0</v>
      </c>
      <c r="AL11" s="27"/>
      <c r="AM11" s="80"/>
    </row>
    <row r="12" spans="1:39" ht="13.5" customHeight="1">
      <c r="A12" s="35"/>
      <c r="B12" s="20"/>
      <c r="C12" s="14">
        <f t="shared" si="0"/>
        <v>14</v>
      </c>
      <c r="D12" s="14"/>
      <c r="E12" s="6" t="s">
        <v>3</v>
      </c>
      <c r="F12" s="14"/>
      <c r="G12" s="14">
        <f t="shared" si="1"/>
        <v>15</v>
      </c>
      <c r="H12" s="14"/>
      <c r="I12" s="12" t="s">
        <v>133</v>
      </c>
      <c r="J12" s="6"/>
      <c r="K12" s="65">
        <v>0</v>
      </c>
      <c r="L12" s="63"/>
      <c r="M12" s="67">
        <v>0</v>
      </c>
      <c r="N12" s="13"/>
      <c r="O12" s="65">
        <v>0</v>
      </c>
      <c r="P12" s="63"/>
      <c r="Q12" s="67">
        <v>0</v>
      </c>
      <c r="R12" s="6"/>
      <c r="S12" s="65">
        <v>0</v>
      </c>
      <c r="T12" s="63"/>
      <c r="U12" s="67">
        <v>0</v>
      </c>
      <c r="V12" s="13"/>
      <c r="W12" s="65">
        <v>0</v>
      </c>
      <c r="X12" s="63"/>
      <c r="Y12" s="67">
        <v>0</v>
      </c>
      <c r="Z12" s="6"/>
      <c r="AA12" s="65">
        <v>0</v>
      </c>
      <c r="AB12" s="63"/>
      <c r="AC12" s="67">
        <v>0</v>
      </c>
      <c r="AD12" s="13"/>
      <c r="AE12" s="65">
        <v>0</v>
      </c>
      <c r="AF12" s="63"/>
      <c r="AG12" s="67">
        <v>0</v>
      </c>
      <c r="AH12" s="6"/>
      <c r="AI12" s="65">
        <v>0</v>
      </c>
      <c r="AJ12" s="63"/>
      <c r="AK12" s="67">
        <v>0</v>
      </c>
      <c r="AL12" s="27"/>
      <c r="AM12" s="80"/>
    </row>
    <row r="13" spans="1:39" ht="13.5" customHeight="1">
      <c r="A13" s="35"/>
      <c r="B13" s="20"/>
      <c r="C13" s="14">
        <f t="shared" si="0"/>
        <v>15</v>
      </c>
      <c r="D13" s="14"/>
      <c r="E13" s="6" t="s">
        <v>3</v>
      </c>
      <c r="F13" s="14"/>
      <c r="G13" s="14">
        <f t="shared" si="1"/>
        <v>16</v>
      </c>
      <c r="H13" s="14"/>
      <c r="I13" s="12" t="s">
        <v>133</v>
      </c>
      <c r="J13" s="6"/>
      <c r="K13" s="65">
        <v>0</v>
      </c>
      <c r="L13" s="63"/>
      <c r="M13" s="67">
        <v>0</v>
      </c>
      <c r="N13" s="13"/>
      <c r="O13" s="65">
        <v>0</v>
      </c>
      <c r="P13" s="63"/>
      <c r="Q13" s="67">
        <v>0</v>
      </c>
      <c r="R13" s="6"/>
      <c r="S13" s="65">
        <v>0</v>
      </c>
      <c r="T13" s="63"/>
      <c r="U13" s="67">
        <v>0</v>
      </c>
      <c r="V13" s="13"/>
      <c r="W13" s="65">
        <v>0</v>
      </c>
      <c r="X13" s="63"/>
      <c r="Y13" s="67">
        <v>0</v>
      </c>
      <c r="Z13" s="6"/>
      <c r="AA13" s="65">
        <v>0</v>
      </c>
      <c r="AB13" s="63"/>
      <c r="AC13" s="67">
        <v>0</v>
      </c>
      <c r="AD13" s="13"/>
      <c r="AE13" s="65">
        <v>0</v>
      </c>
      <c r="AF13" s="63"/>
      <c r="AG13" s="67">
        <v>0</v>
      </c>
      <c r="AH13" s="6"/>
      <c r="AI13" s="65">
        <v>0</v>
      </c>
      <c r="AJ13" s="63"/>
      <c r="AK13" s="67">
        <v>0</v>
      </c>
      <c r="AL13" s="27"/>
      <c r="AM13" s="80"/>
    </row>
    <row r="14" spans="1:39" ht="13.5" customHeight="1">
      <c r="A14" s="35"/>
      <c r="B14" s="20"/>
      <c r="C14" s="14">
        <f t="shared" si="0"/>
        <v>16</v>
      </c>
      <c r="D14" s="14"/>
      <c r="E14" s="6" t="s">
        <v>3</v>
      </c>
      <c r="F14" s="14"/>
      <c r="G14" s="14">
        <f t="shared" si="1"/>
        <v>17</v>
      </c>
      <c r="H14" s="14"/>
      <c r="I14" s="12" t="s">
        <v>133</v>
      </c>
      <c r="J14" s="6"/>
      <c r="K14" s="65">
        <v>0</v>
      </c>
      <c r="L14" s="63"/>
      <c r="M14" s="67">
        <v>0</v>
      </c>
      <c r="N14" s="13"/>
      <c r="O14" s="65">
        <v>0</v>
      </c>
      <c r="P14" s="63"/>
      <c r="Q14" s="67">
        <v>0</v>
      </c>
      <c r="R14" s="6"/>
      <c r="S14" s="65">
        <v>0</v>
      </c>
      <c r="T14" s="63"/>
      <c r="U14" s="67">
        <v>0</v>
      </c>
      <c r="V14" s="13"/>
      <c r="W14" s="65">
        <v>0</v>
      </c>
      <c r="X14" s="63"/>
      <c r="Y14" s="67">
        <v>0</v>
      </c>
      <c r="Z14" s="6"/>
      <c r="AA14" s="65">
        <v>0</v>
      </c>
      <c r="AB14" s="63"/>
      <c r="AC14" s="67">
        <v>0</v>
      </c>
      <c r="AD14" s="13"/>
      <c r="AE14" s="65">
        <v>0</v>
      </c>
      <c r="AF14" s="63"/>
      <c r="AG14" s="67">
        <v>0</v>
      </c>
      <c r="AH14" s="6"/>
      <c r="AI14" s="65">
        <v>0</v>
      </c>
      <c r="AJ14" s="63"/>
      <c r="AK14" s="67">
        <v>0</v>
      </c>
      <c r="AL14" s="27"/>
      <c r="AM14" s="80"/>
    </row>
    <row r="15" spans="1:39" ht="13.5" customHeight="1">
      <c r="A15" s="35"/>
      <c r="B15" s="20"/>
      <c r="C15" s="14">
        <f t="shared" si="0"/>
        <v>17</v>
      </c>
      <c r="D15" s="14"/>
      <c r="E15" s="6" t="s">
        <v>3</v>
      </c>
      <c r="F15" s="14"/>
      <c r="G15" s="14">
        <f t="shared" si="1"/>
        <v>18</v>
      </c>
      <c r="H15" s="14"/>
      <c r="I15" s="12" t="s">
        <v>133</v>
      </c>
      <c r="J15" s="6"/>
      <c r="K15" s="65">
        <v>0</v>
      </c>
      <c r="L15" s="63"/>
      <c r="M15" s="67">
        <v>0</v>
      </c>
      <c r="N15" s="13"/>
      <c r="O15" s="65">
        <v>0</v>
      </c>
      <c r="P15" s="63"/>
      <c r="Q15" s="67">
        <v>0</v>
      </c>
      <c r="R15" s="6"/>
      <c r="S15" s="65">
        <v>0</v>
      </c>
      <c r="T15" s="63"/>
      <c r="U15" s="67">
        <v>0</v>
      </c>
      <c r="V15" s="13"/>
      <c r="W15" s="65">
        <v>0</v>
      </c>
      <c r="X15" s="63"/>
      <c r="Y15" s="67">
        <v>0</v>
      </c>
      <c r="Z15" s="6"/>
      <c r="AA15" s="65">
        <v>0</v>
      </c>
      <c r="AB15" s="63"/>
      <c r="AC15" s="67">
        <v>0</v>
      </c>
      <c r="AD15" s="13"/>
      <c r="AE15" s="65">
        <v>0</v>
      </c>
      <c r="AF15" s="63"/>
      <c r="AG15" s="67">
        <v>0</v>
      </c>
      <c r="AH15" s="6"/>
      <c r="AI15" s="65">
        <v>0</v>
      </c>
      <c r="AJ15" s="63"/>
      <c r="AK15" s="67">
        <v>0</v>
      </c>
      <c r="AL15" s="27"/>
      <c r="AM15" s="80"/>
    </row>
    <row r="16" spans="1:39" ht="13.5" customHeight="1">
      <c r="A16" s="35"/>
      <c r="B16" s="20"/>
      <c r="C16" s="14">
        <f t="shared" si="0"/>
        <v>18</v>
      </c>
      <c r="D16" s="14"/>
      <c r="E16" s="6" t="s">
        <v>3</v>
      </c>
      <c r="F16" s="14"/>
      <c r="G16" s="14">
        <f t="shared" si="1"/>
        <v>19</v>
      </c>
      <c r="H16" s="14"/>
      <c r="I16" s="12" t="s">
        <v>133</v>
      </c>
      <c r="J16" s="6"/>
      <c r="K16" s="65">
        <v>0</v>
      </c>
      <c r="L16" s="63"/>
      <c r="M16" s="67">
        <v>0</v>
      </c>
      <c r="N16" s="13"/>
      <c r="O16" s="65">
        <v>0</v>
      </c>
      <c r="P16" s="63"/>
      <c r="Q16" s="67">
        <v>0</v>
      </c>
      <c r="R16" s="6"/>
      <c r="S16" s="65">
        <v>0</v>
      </c>
      <c r="T16" s="63"/>
      <c r="U16" s="67">
        <v>0</v>
      </c>
      <c r="V16" s="13"/>
      <c r="W16" s="65">
        <v>0</v>
      </c>
      <c r="X16" s="63"/>
      <c r="Y16" s="67">
        <v>0</v>
      </c>
      <c r="Z16" s="6"/>
      <c r="AA16" s="65">
        <v>0</v>
      </c>
      <c r="AB16" s="63"/>
      <c r="AC16" s="67">
        <v>0</v>
      </c>
      <c r="AD16" s="13"/>
      <c r="AE16" s="65">
        <v>0</v>
      </c>
      <c r="AF16" s="63"/>
      <c r="AG16" s="67">
        <v>0</v>
      </c>
      <c r="AH16" s="6"/>
      <c r="AI16" s="65">
        <v>0</v>
      </c>
      <c r="AJ16" s="63"/>
      <c r="AK16" s="67">
        <v>0</v>
      </c>
      <c r="AL16" s="27"/>
      <c r="AM16" s="80"/>
    </row>
    <row r="17" spans="1:39" ht="13.5" customHeight="1">
      <c r="A17" s="35"/>
      <c r="B17" s="20"/>
      <c r="C17" s="14">
        <f t="shared" si="0"/>
        <v>19</v>
      </c>
      <c r="D17" s="14"/>
      <c r="E17" s="6" t="s">
        <v>3</v>
      </c>
      <c r="F17" s="14"/>
      <c r="G17" s="14">
        <f t="shared" si="1"/>
        <v>20</v>
      </c>
      <c r="H17" s="14"/>
      <c r="I17" s="12" t="s">
        <v>133</v>
      </c>
      <c r="J17" s="6"/>
      <c r="K17" s="65">
        <v>0</v>
      </c>
      <c r="L17" s="63"/>
      <c r="M17" s="67">
        <v>0</v>
      </c>
      <c r="N17" s="13"/>
      <c r="O17" s="65">
        <v>0</v>
      </c>
      <c r="P17" s="63"/>
      <c r="Q17" s="67">
        <v>0</v>
      </c>
      <c r="R17" s="6"/>
      <c r="S17" s="65">
        <v>0</v>
      </c>
      <c r="T17" s="63"/>
      <c r="U17" s="67">
        <v>0</v>
      </c>
      <c r="V17" s="13"/>
      <c r="W17" s="65">
        <v>0</v>
      </c>
      <c r="X17" s="63"/>
      <c r="Y17" s="67">
        <v>0</v>
      </c>
      <c r="Z17" s="6"/>
      <c r="AA17" s="65">
        <v>0</v>
      </c>
      <c r="AB17" s="63"/>
      <c r="AC17" s="67">
        <v>0</v>
      </c>
      <c r="AD17" s="13"/>
      <c r="AE17" s="65">
        <v>0</v>
      </c>
      <c r="AF17" s="63"/>
      <c r="AG17" s="67">
        <v>0</v>
      </c>
      <c r="AH17" s="6"/>
      <c r="AI17" s="65">
        <v>0</v>
      </c>
      <c r="AJ17" s="63"/>
      <c r="AK17" s="67">
        <v>0</v>
      </c>
      <c r="AL17" s="27"/>
      <c r="AM17" s="80"/>
    </row>
    <row r="18" spans="1:39" ht="13.5" customHeight="1">
      <c r="A18" s="35"/>
      <c r="B18" s="20"/>
      <c r="C18" s="14">
        <f t="shared" si="0"/>
        <v>20</v>
      </c>
      <c r="D18" s="14"/>
      <c r="E18" s="6" t="s">
        <v>3</v>
      </c>
      <c r="F18" s="14"/>
      <c r="G18" s="14">
        <f t="shared" si="1"/>
        <v>21</v>
      </c>
      <c r="H18" s="14"/>
      <c r="I18" s="12" t="s">
        <v>133</v>
      </c>
      <c r="J18" s="6"/>
      <c r="K18" s="65">
        <v>0</v>
      </c>
      <c r="L18" s="63"/>
      <c r="M18" s="67">
        <v>0</v>
      </c>
      <c r="N18" s="13"/>
      <c r="O18" s="65">
        <v>0</v>
      </c>
      <c r="P18" s="63"/>
      <c r="Q18" s="67">
        <v>0</v>
      </c>
      <c r="R18" s="6"/>
      <c r="S18" s="65">
        <v>0</v>
      </c>
      <c r="T18" s="63"/>
      <c r="U18" s="67">
        <v>0</v>
      </c>
      <c r="V18" s="13"/>
      <c r="W18" s="65">
        <v>0</v>
      </c>
      <c r="X18" s="63"/>
      <c r="Y18" s="67">
        <v>0</v>
      </c>
      <c r="Z18" s="6"/>
      <c r="AA18" s="65">
        <v>0</v>
      </c>
      <c r="AB18" s="63"/>
      <c r="AC18" s="67">
        <v>0</v>
      </c>
      <c r="AD18" s="13"/>
      <c r="AE18" s="65">
        <v>0</v>
      </c>
      <c r="AF18" s="63"/>
      <c r="AG18" s="67">
        <v>0</v>
      </c>
      <c r="AH18" s="6"/>
      <c r="AI18" s="65">
        <v>0</v>
      </c>
      <c r="AJ18" s="63"/>
      <c r="AK18" s="67">
        <v>0</v>
      </c>
      <c r="AL18" s="27"/>
      <c r="AM18" s="80"/>
    </row>
    <row r="19" spans="1:39" ht="13.5" customHeight="1">
      <c r="A19" s="35"/>
      <c r="B19" s="20"/>
      <c r="C19" s="14">
        <f t="shared" si="0"/>
        <v>21</v>
      </c>
      <c r="D19" s="14"/>
      <c r="E19" s="6" t="s">
        <v>3</v>
      </c>
      <c r="F19" s="14"/>
      <c r="G19" s="14">
        <f t="shared" si="1"/>
        <v>22</v>
      </c>
      <c r="H19" s="14"/>
      <c r="I19" s="12" t="s">
        <v>133</v>
      </c>
      <c r="J19" s="6"/>
      <c r="K19" s="65">
        <v>0</v>
      </c>
      <c r="L19" s="63"/>
      <c r="M19" s="67">
        <v>0</v>
      </c>
      <c r="N19" s="13"/>
      <c r="O19" s="65">
        <v>0</v>
      </c>
      <c r="P19" s="63"/>
      <c r="Q19" s="67">
        <v>0</v>
      </c>
      <c r="R19" s="6"/>
      <c r="S19" s="65">
        <v>0</v>
      </c>
      <c r="T19" s="63"/>
      <c r="U19" s="67">
        <v>0</v>
      </c>
      <c r="V19" s="13"/>
      <c r="W19" s="65">
        <v>0</v>
      </c>
      <c r="X19" s="63"/>
      <c r="Y19" s="67">
        <v>0</v>
      </c>
      <c r="Z19" s="6"/>
      <c r="AA19" s="65">
        <v>0</v>
      </c>
      <c r="AB19" s="63"/>
      <c r="AC19" s="67">
        <v>0</v>
      </c>
      <c r="AD19" s="13"/>
      <c r="AE19" s="65">
        <v>0</v>
      </c>
      <c r="AF19" s="63"/>
      <c r="AG19" s="67">
        <v>0</v>
      </c>
      <c r="AH19" s="6"/>
      <c r="AI19" s="65">
        <v>0</v>
      </c>
      <c r="AJ19" s="63"/>
      <c r="AK19" s="67">
        <v>0</v>
      </c>
      <c r="AL19" s="27"/>
      <c r="AM19" s="80"/>
    </row>
    <row r="20" spans="1:39" ht="13.5" customHeight="1">
      <c r="A20" s="35"/>
      <c r="B20" s="20"/>
      <c r="C20" s="14">
        <f t="shared" si="0"/>
        <v>22</v>
      </c>
      <c r="D20" s="14"/>
      <c r="E20" s="6" t="s">
        <v>3</v>
      </c>
      <c r="F20" s="14"/>
      <c r="G20" s="14">
        <f t="shared" si="1"/>
        <v>23</v>
      </c>
      <c r="H20" s="14"/>
      <c r="I20" s="12" t="s">
        <v>133</v>
      </c>
      <c r="J20" s="6"/>
      <c r="K20" s="65">
        <v>0</v>
      </c>
      <c r="L20" s="63"/>
      <c r="M20" s="67">
        <v>0</v>
      </c>
      <c r="N20" s="13"/>
      <c r="O20" s="65">
        <v>0</v>
      </c>
      <c r="P20" s="63"/>
      <c r="Q20" s="67">
        <v>0</v>
      </c>
      <c r="R20" s="6"/>
      <c r="S20" s="65">
        <v>0</v>
      </c>
      <c r="T20" s="63"/>
      <c r="U20" s="67">
        <v>0</v>
      </c>
      <c r="V20" s="13"/>
      <c r="W20" s="65">
        <v>0</v>
      </c>
      <c r="X20" s="63"/>
      <c r="Y20" s="67">
        <v>0</v>
      </c>
      <c r="Z20" s="6"/>
      <c r="AA20" s="65">
        <v>0</v>
      </c>
      <c r="AB20" s="63"/>
      <c r="AC20" s="67">
        <v>0</v>
      </c>
      <c r="AD20" s="13"/>
      <c r="AE20" s="65">
        <v>0</v>
      </c>
      <c r="AF20" s="63"/>
      <c r="AG20" s="67">
        <v>0</v>
      </c>
      <c r="AH20" s="6"/>
      <c r="AI20" s="65">
        <v>0</v>
      </c>
      <c r="AJ20" s="63"/>
      <c r="AK20" s="67">
        <v>0</v>
      </c>
      <c r="AL20" s="27"/>
      <c r="AM20" s="80"/>
    </row>
    <row r="21" spans="1:39" ht="13.5" customHeight="1">
      <c r="A21" s="35"/>
      <c r="B21" s="20"/>
      <c r="C21" s="14">
        <f t="shared" si="0"/>
        <v>23</v>
      </c>
      <c r="D21" s="14"/>
      <c r="E21" s="6" t="s">
        <v>3</v>
      </c>
      <c r="F21" s="14"/>
      <c r="G21" s="14">
        <f t="shared" si="1"/>
        <v>24</v>
      </c>
      <c r="H21" s="14"/>
      <c r="I21" s="12" t="s">
        <v>133</v>
      </c>
      <c r="J21" s="6"/>
      <c r="K21" s="65">
        <v>0</v>
      </c>
      <c r="L21" s="63"/>
      <c r="M21" s="67">
        <v>0</v>
      </c>
      <c r="N21" s="13"/>
      <c r="O21" s="65">
        <v>0</v>
      </c>
      <c r="P21" s="63"/>
      <c r="Q21" s="67">
        <v>0</v>
      </c>
      <c r="R21" s="6"/>
      <c r="S21" s="65">
        <v>0</v>
      </c>
      <c r="T21" s="63"/>
      <c r="U21" s="67">
        <v>0</v>
      </c>
      <c r="V21" s="13"/>
      <c r="W21" s="65">
        <v>0</v>
      </c>
      <c r="X21" s="63"/>
      <c r="Y21" s="67">
        <v>0</v>
      </c>
      <c r="Z21" s="6"/>
      <c r="AA21" s="65">
        <v>0</v>
      </c>
      <c r="AB21" s="63"/>
      <c r="AC21" s="67">
        <v>0</v>
      </c>
      <c r="AD21" s="13"/>
      <c r="AE21" s="65">
        <v>0</v>
      </c>
      <c r="AF21" s="63"/>
      <c r="AG21" s="67">
        <v>0</v>
      </c>
      <c r="AH21" s="6"/>
      <c r="AI21" s="65">
        <v>0</v>
      </c>
      <c r="AJ21" s="63"/>
      <c r="AK21" s="67">
        <v>0</v>
      </c>
      <c r="AL21" s="27"/>
      <c r="AM21" s="80"/>
    </row>
    <row r="22" spans="1:39" ht="13.5" customHeight="1">
      <c r="A22" s="35"/>
      <c r="B22" s="20"/>
      <c r="C22" s="14">
        <f t="shared" si="0"/>
        <v>24</v>
      </c>
      <c r="D22" s="14"/>
      <c r="E22" s="6" t="s">
        <v>3</v>
      </c>
      <c r="F22" s="14"/>
      <c r="G22" s="14">
        <f t="shared" si="1"/>
        <v>1</v>
      </c>
      <c r="H22" s="14"/>
      <c r="I22" s="12" t="s">
        <v>133</v>
      </c>
      <c r="J22" s="6"/>
      <c r="K22" s="65">
        <v>0</v>
      </c>
      <c r="L22" s="63"/>
      <c r="M22" s="67">
        <v>0</v>
      </c>
      <c r="N22" s="13"/>
      <c r="O22" s="65">
        <v>0</v>
      </c>
      <c r="P22" s="63"/>
      <c r="Q22" s="67">
        <v>0</v>
      </c>
      <c r="R22" s="6"/>
      <c r="S22" s="65">
        <v>0</v>
      </c>
      <c r="T22" s="63"/>
      <c r="U22" s="67">
        <v>0</v>
      </c>
      <c r="V22" s="13"/>
      <c r="W22" s="65">
        <v>0</v>
      </c>
      <c r="X22" s="63"/>
      <c r="Y22" s="67">
        <v>0</v>
      </c>
      <c r="Z22" s="6"/>
      <c r="AA22" s="65">
        <v>0</v>
      </c>
      <c r="AB22" s="63"/>
      <c r="AC22" s="67">
        <v>0</v>
      </c>
      <c r="AD22" s="13"/>
      <c r="AE22" s="65">
        <v>0</v>
      </c>
      <c r="AF22" s="63"/>
      <c r="AG22" s="67">
        <v>0</v>
      </c>
      <c r="AH22" s="6"/>
      <c r="AI22" s="65">
        <v>0</v>
      </c>
      <c r="AJ22" s="63"/>
      <c r="AK22" s="67">
        <v>0</v>
      </c>
      <c r="AL22" s="27"/>
      <c r="AM22" s="80"/>
    </row>
    <row r="23" spans="1:39" ht="13.5" customHeight="1">
      <c r="A23" s="35"/>
      <c r="B23" s="20"/>
      <c r="C23" s="14">
        <f t="shared" ref="C23:C28" si="2">IF(+G22&gt;24,G22-24,G22)</f>
        <v>1</v>
      </c>
      <c r="D23" s="14"/>
      <c r="E23" s="6" t="s">
        <v>3</v>
      </c>
      <c r="F23" s="14"/>
      <c r="G23" s="14">
        <f t="shared" ref="G23:G28" si="3">IF(C23&gt;23,C23-24+1,+C23+1)</f>
        <v>2</v>
      </c>
      <c r="H23" s="14"/>
      <c r="I23" s="12" t="s">
        <v>133</v>
      </c>
      <c r="J23" s="6"/>
      <c r="K23" s="65">
        <v>0</v>
      </c>
      <c r="L23" s="63"/>
      <c r="M23" s="67">
        <v>0</v>
      </c>
      <c r="N23" s="13"/>
      <c r="O23" s="65">
        <v>0</v>
      </c>
      <c r="P23" s="63"/>
      <c r="Q23" s="67">
        <v>0</v>
      </c>
      <c r="R23" s="6"/>
      <c r="S23" s="65">
        <v>0</v>
      </c>
      <c r="T23" s="63"/>
      <c r="U23" s="67">
        <v>0</v>
      </c>
      <c r="V23" s="13"/>
      <c r="W23" s="65">
        <v>0</v>
      </c>
      <c r="X23" s="63"/>
      <c r="Y23" s="67">
        <v>0</v>
      </c>
      <c r="Z23" s="6"/>
      <c r="AA23" s="65">
        <v>0</v>
      </c>
      <c r="AB23" s="63"/>
      <c r="AC23" s="67">
        <v>0</v>
      </c>
      <c r="AD23" s="13"/>
      <c r="AE23" s="65">
        <v>0</v>
      </c>
      <c r="AF23" s="63"/>
      <c r="AG23" s="67">
        <v>0</v>
      </c>
      <c r="AH23" s="6"/>
      <c r="AI23" s="65">
        <v>0</v>
      </c>
      <c r="AJ23" s="63"/>
      <c r="AK23" s="67">
        <v>0</v>
      </c>
      <c r="AL23" s="27"/>
      <c r="AM23" s="80"/>
    </row>
    <row r="24" spans="1:39" ht="13.5" customHeight="1">
      <c r="A24" s="35"/>
      <c r="B24" s="20"/>
      <c r="C24" s="14">
        <f t="shared" si="2"/>
        <v>2</v>
      </c>
      <c r="D24" s="14"/>
      <c r="E24" s="6" t="s">
        <v>3</v>
      </c>
      <c r="F24" s="14"/>
      <c r="G24" s="14">
        <f t="shared" si="3"/>
        <v>3</v>
      </c>
      <c r="H24" s="14"/>
      <c r="I24" s="12" t="s">
        <v>133</v>
      </c>
      <c r="J24" s="6"/>
      <c r="K24" s="65">
        <v>0</v>
      </c>
      <c r="L24" s="63"/>
      <c r="M24" s="67">
        <v>0</v>
      </c>
      <c r="N24" s="13"/>
      <c r="O24" s="65">
        <v>0</v>
      </c>
      <c r="P24" s="63"/>
      <c r="Q24" s="67">
        <v>0</v>
      </c>
      <c r="R24" s="6"/>
      <c r="S24" s="65">
        <v>0</v>
      </c>
      <c r="T24" s="63"/>
      <c r="U24" s="67">
        <v>0</v>
      </c>
      <c r="V24" s="13"/>
      <c r="W24" s="65">
        <v>0</v>
      </c>
      <c r="X24" s="63"/>
      <c r="Y24" s="67">
        <v>0</v>
      </c>
      <c r="Z24" s="6"/>
      <c r="AA24" s="65">
        <v>0</v>
      </c>
      <c r="AB24" s="63"/>
      <c r="AC24" s="67">
        <v>0</v>
      </c>
      <c r="AD24" s="13"/>
      <c r="AE24" s="65">
        <v>0</v>
      </c>
      <c r="AF24" s="63"/>
      <c r="AG24" s="67">
        <v>0</v>
      </c>
      <c r="AH24" s="6"/>
      <c r="AI24" s="65">
        <v>0</v>
      </c>
      <c r="AJ24" s="63"/>
      <c r="AK24" s="67">
        <v>0</v>
      </c>
      <c r="AL24" s="27"/>
      <c r="AM24" s="80"/>
    </row>
    <row r="25" spans="1:39" ht="13.5" customHeight="1">
      <c r="A25" s="35"/>
      <c r="B25" s="20"/>
      <c r="C25" s="14">
        <f t="shared" si="2"/>
        <v>3</v>
      </c>
      <c r="D25" s="14"/>
      <c r="E25" s="6" t="s">
        <v>3</v>
      </c>
      <c r="F25" s="14"/>
      <c r="G25" s="14">
        <f t="shared" si="3"/>
        <v>4</v>
      </c>
      <c r="H25" s="14"/>
      <c r="I25" s="12" t="s">
        <v>133</v>
      </c>
      <c r="J25" s="6"/>
      <c r="K25" s="65">
        <v>0</v>
      </c>
      <c r="L25" s="63"/>
      <c r="M25" s="67">
        <v>0</v>
      </c>
      <c r="N25" s="13"/>
      <c r="O25" s="65">
        <v>0</v>
      </c>
      <c r="P25" s="63"/>
      <c r="Q25" s="67">
        <v>0</v>
      </c>
      <c r="R25" s="6"/>
      <c r="S25" s="65">
        <v>0</v>
      </c>
      <c r="T25" s="63"/>
      <c r="U25" s="67">
        <v>0</v>
      </c>
      <c r="V25" s="13"/>
      <c r="W25" s="65">
        <v>0</v>
      </c>
      <c r="X25" s="63"/>
      <c r="Y25" s="67">
        <v>0</v>
      </c>
      <c r="Z25" s="6"/>
      <c r="AA25" s="65">
        <v>0</v>
      </c>
      <c r="AB25" s="63"/>
      <c r="AC25" s="67">
        <v>0</v>
      </c>
      <c r="AD25" s="13"/>
      <c r="AE25" s="65">
        <v>0</v>
      </c>
      <c r="AF25" s="63"/>
      <c r="AG25" s="67">
        <v>0</v>
      </c>
      <c r="AH25" s="6"/>
      <c r="AI25" s="65">
        <v>0</v>
      </c>
      <c r="AJ25" s="63"/>
      <c r="AK25" s="67">
        <v>0</v>
      </c>
      <c r="AL25" s="27"/>
      <c r="AM25" s="80"/>
    </row>
    <row r="26" spans="1:39" ht="13.5" customHeight="1">
      <c r="A26" s="35"/>
      <c r="B26" s="20"/>
      <c r="C26" s="14">
        <f t="shared" si="2"/>
        <v>4</v>
      </c>
      <c r="D26" s="14"/>
      <c r="E26" s="6" t="s">
        <v>3</v>
      </c>
      <c r="F26" s="14"/>
      <c r="G26" s="14">
        <f t="shared" si="3"/>
        <v>5</v>
      </c>
      <c r="H26" s="14"/>
      <c r="I26" s="12" t="s">
        <v>133</v>
      </c>
      <c r="J26" s="6"/>
      <c r="K26" s="65">
        <v>0</v>
      </c>
      <c r="L26" s="63"/>
      <c r="M26" s="67">
        <v>0</v>
      </c>
      <c r="N26" s="13"/>
      <c r="O26" s="65">
        <v>0</v>
      </c>
      <c r="P26" s="63"/>
      <c r="Q26" s="67">
        <v>0</v>
      </c>
      <c r="R26" s="6"/>
      <c r="S26" s="65">
        <v>0</v>
      </c>
      <c r="T26" s="63"/>
      <c r="U26" s="67">
        <v>0</v>
      </c>
      <c r="V26" s="13"/>
      <c r="W26" s="65">
        <v>0</v>
      </c>
      <c r="X26" s="63"/>
      <c r="Y26" s="67">
        <v>0</v>
      </c>
      <c r="Z26" s="6"/>
      <c r="AA26" s="65">
        <v>0</v>
      </c>
      <c r="AB26" s="63"/>
      <c r="AC26" s="67">
        <v>0</v>
      </c>
      <c r="AD26" s="13"/>
      <c r="AE26" s="65">
        <v>0</v>
      </c>
      <c r="AF26" s="63"/>
      <c r="AG26" s="67">
        <v>0</v>
      </c>
      <c r="AH26" s="6"/>
      <c r="AI26" s="65">
        <v>0</v>
      </c>
      <c r="AJ26" s="63"/>
      <c r="AK26" s="67">
        <v>0</v>
      </c>
      <c r="AL26" s="27"/>
      <c r="AM26" s="80"/>
    </row>
    <row r="27" spans="1:39" ht="13.5" customHeight="1">
      <c r="A27" s="35"/>
      <c r="B27" s="20"/>
      <c r="C27" s="14">
        <f t="shared" si="2"/>
        <v>5</v>
      </c>
      <c r="D27" s="14"/>
      <c r="E27" s="6" t="s">
        <v>3</v>
      </c>
      <c r="F27" s="14"/>
      <c r="G27" s="14">
        <f t="shared" si="3"/>
        <v>6</v>
      </c>
      <c r="H27" s="14"/>
      <c r="I27" s="12" t="s">
        <v>133</v>
      </c>
      <c r="J27" s="6"/>
      <c r="K27" s="65">
        <v>0</v>
      </c>
      <c r="L27" s="63"/>
      <c r="M27" s="67">
        <v>0</v>
      </c>
      <c r="N27" s="13"/>
      <c r="O27" s="65">
        <v>0</v>
      </c>
      <c r="P27" s="63"/>
      <c r="Q27" s="67">
        <v>0</v>
      </c>
      <c r="R27" s="6"/>
      <c r="S27" s="65">
        <v>0</v>
      </c>
      <c r="T27" s="63"/>
      <c r="U27" s="67">
        <v>0</v>
      </c>
      <c r="V27" s="13"/>
      <c r="W27" s="65">
        <v>0</v>
      </c>
      <c r="X27" s="63"/>
      <c r="Y27" s="67">
        <v>0</v>
      </c>
      <c r="Z27" s="6"/>
      <c r="AA27" s="65">
        <v>0</v>
      </c>
      <c r="AB27" s="63"/>
      <c r="AC27" s="67">
        <v>0</v>
      </c>
      <c r="AD27" s="13"/>
      <c r="AE27" s="65">
        <v>0</v>
      </c>
      <c r="AF27" s="63"/>
      <c r="AG27" s="67">
        <v>0</v>
      </c>
      <c r="AH27" s="6"/>
      <c r="AI27" s="65">
        <v>0</v>
      </c>
      <c r="AJ27" s="63"/>
      <c r="AK27" s="67">
        <v>0</v>
      </c>
      <c r="AL27" s="27"/>
      <c r="AM27" s="80"/>
    </row>
    <row r="28" spans="1:39" ht="13.5" customHeight="1" thickBot="1">
      <c r="A28" s="35"/>
      <c r="B28" s="20"/>
      <c r="C28" s="14">
        <f t="shared" si="2"/>
        <v>6</v>
      </c>
      <c r="D28" s="14"/>
      <c r="E28" s="6" t="s">
        <v>3</v>
      </c>
      <c r="F28" s="14"/>
      <c r="G28" s="14">
        <f t="shared" si="3"/>
        <v>7</v>
      </c>
      <c r="H28" s="14"/>
      <c r="I28" s="12" t="s">
        <v>133</v>
      </c>
      <c r="J28" s="6"/>
      <c r="K28" s="66">
        <v>0</v>
      </c>
      <c r="L28" s="64"/>
      <c r="M28" s="68">
        <v>0</v>
      </c>
      <c r="N28" s="13"/>
      <c r="O28" s="66">
        <v>0</v>
      </c>
      <c r="P28" s="64"/>
      <c r="Q28" s="68">
        <v>0</v>
      </c>
      <c r="R28" s="6"/>
      <c r="S28" s="66">
        <v>0</v>
      </c>
      <c r="T28" s="64"/>
      <c r="U28" s="68">
        <v>0</v>
      </c>
      <c r="V28" s="13"/>
      <c r="W28" s="66">
        <v>0</v>
      </c>
      <c r="X28" s="64"/>
      <c r="Y28" s="68">
        <v>0</v>
      </c>
      <c r="Z28" s="6"/>
      <c r="AA28" s="66">
        <v>0</v>
      </c>
      <c r="AB28" s="64"/>
      <c r="AC28" s="68">
        <v>0</v>
      </c>
      <c r="AD28" s="13"/>
      <c r="AE28" s="66">
        <v>0</v>
      </c>
      <c r="AF28" s="64"/>
      <c r="AG28" s="68">
        <v>0</v>
      </c>
      <c r="AH28" s="6"/>
      <c r="AI28" s="66">
        <v>0</v>
      </c>
      <c r="AJ28" s="64"/>
      <c r="AK28" s="68">
        <v>0</v>
      </c>
      <c r="AL28" s="27"/>
      <c r="AM28" s="80"/>
    </row>
    <row r="29" spans="1:39" ht="13.5" customHeight="1" thickBot="1">
      <c r="A29" s="35"/>
      <c r="B29" s="22"/>
      <c r="C29" s="58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4"/>
      <c r="AM29" s="80"/>
    </row>
    <row r="30" spans="1:39" ht="13.5" customHeight="1">
      <c r="A30" s="29"/>
      <c r="B30" s="29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80"/>
    </row>
    <row r="31" spans="1:39" ht="13.5" customHeight="1">
      <c r="A31" s="29"/>
      <c r="B31" s="29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80"/>
    </row>
    <row r="32" spans="1:39" ht="13.5" customHeight="1">
      <c r="A32" s="29"/>
      <c r="B32" s="29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80"/>
    </row>
    <row r="33" spans="1:39" ht="13.5" customHeight="1">
      <c r="A33" s="29"/>
      <c r="B33" s="29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80"/>
    </row>
    <row r="34" spans="1:39" ht="13.5" customHeight="1">
      <c r="A34" s="29"/>
      <c r="B34" s="29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9" ht="13.5" customHeight="1">
      <c r="A35" s="29"/>
      <c r="B35" s="29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9" ht="13.5" customHeight="1">
      <c r="A36" s="29"/>
      <c r="B36" s="29"/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9" ht="13.5" customHeight="1">
      <c r="A37" s="29"/>
      <c r="B37" s="29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9" ht="13.5" customHeight="1">
      <c r="A38" s="29"/>
      <c r="B38" s="29"/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9" ht="13.5" customHeight="1">
      <c r="A39" s="29"/>
      <c r="B39" s="29"/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9" ht="13.5" customHeight="1">
      <c r="A40" s="29"/>
      <c r="B40" s="29"/>
      <c r="C40" s="3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9" ht="13.5" customHeight="1">
      <c r="A41" s="29"/>
      <c r="B41" s="29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9" ht="13.5" customHeight="1">
      <c r="A42" s="29"/>
      <c r="B42" s="29"/>
      <c r="C42" s="30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9" ht="13.5" customHeight="1">
      <c r="A43" s="29"/>
      <c r="B43" s="29"/>
      <c r="C43" s="3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9" ht="13.5" customHeight="1">
      <c r="A44" s="29"/>
      <c r="B44" s="29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9" ht="13.5" customHeight="1">
      <c r="A45" s="29"/>
      <c r="B45" s="29"/>
      <c r="C45" s="30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9" ht="13.5" customHeight="1">
      <c r="A46" s="29"/>
      <c r="B46" s="29"/>
      <c r="C46" s="30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9" ht="13.5" customHeight="1">
      <c r="A47" s="29"/>
      <c r="B47" s="29"/>
      <c r="C47" s="3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9" ht="13.5" customHeight="1">
      <c r="A48" s="29"/>
      <c r="B48" s="29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ht="13.5" customHeight="1">
      <c r="A49" s="29"/>
      <c r="B49" s="29"/>
      <c r="C49" s="30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ht="13.5" customHeight="1">
      <c r="A50" s="29"/>
      <c r="B50" s="29"/>
      <c r="C50" s="3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ht="13.5" customHeight="1">
      <c r="A51" s="29"/>
      <c r="B51" s="29"/>
      <c r="C51" s="3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ht="13.5" customHeight="1">
      <c r="A52" s="29"/>
      <c r="B52" s="29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ht="13.5" customHeight="1">
      <c r="A53" s="29"/>
      <c r="B53" s="29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 ht="13.5" customHeight="1">
      <c r="A54" s="29"/>
      <c r="B54" s="29"/>
      <c r="C54" s="3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ht="13.5" customHeight="1">
      <c r="A55" s="29"/>
      <c r="B55" s="29"/>
      <c r="C55" s="3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ht="13.5" customHeight="1">
      <c r="A56" s="29"/>
      <c r="B56" s="29"/>
      <c r="C56" s="3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ht="13.5" customHeight="1">
      <c r="A57" s="29"/>
      <c r="B57" s="29"/>
      <c r="C57" s="3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ht="13.5" customHeight="1">
      <c r="A58" s="29"/>
      <c r="B58" s="29"/>
      <c r="C58" s="3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ht="13.5" customHeight="1">
      <c r="A59" s="29"/>
      <c r="B59" s="29"/>
      <c r="C59" s="3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ht="13.5" customHeight="1">
      <c r="A60" s="29"/>
      <c r="B60" s="29"/>
      <c r="C60" s="3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ht="13.5" customHeight="1">
      <c r="A61" s="29"/>
      <c r="B61" s="29"/>
      <c r="C61" s="3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ht="13.5" customHeight="1">
      <c r="A62" s="29"/>
      <c r="B62" s="29"/>
      <c r="C62" s="30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ht="13.5" customHeight="1">
      <c r="A63" s="29"/>
      <c r="B63" s="29"/>
      <c r="C63" s="30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ht="13.5" customHeight="1">
      <c r="A64" s="29"/>
      <c r="B64" s="29"/>
      <c r="C64" s="30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 ht="13.5" customHeight="1">
      <c r="A65" s="29"/>
      <c r="B65" s="29"/>
      <c r="C65" s="30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 ht="13.5" customHeight="1">
      <c r="A66" s="29"/>
      <c r="B66" s="29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 ht="13.5" customHeight="1">
      <c r="A67" s="29"/>
      <c r="B67" s="29"/>
      <c r="C67" s="30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 ht="13.5" customHeight="1">
      <c r="A68" s="29"/>
      <c r="B68" s="29"/>
      <c r="C68" s="30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ht="13.5" customHeight="1">
      <c r="A69" s="29"/>
      <c r="B69" s="29"/>
      <c r="C69" s="30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 ht="13.5" customHeight="1">
      <c r="A70" s="29"/>
      <c r="B70" s="29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 ht="13.5" customHeight="1">
      <c r="A71" s="29"/>
      <c r="B71" s="29"/>
      <c r="C71" s="3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38" ht="13.5" customHeight="1">
      <c r="A72" s="29"/>
      <c r="B72" s="29"/>
      <c r="C72" s="30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38" ht="13.5" customHeight="1">
      <c r="A73" s="29"/>
      <c r="B73" s="29"/>
      <c r="C73" s="3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1:38" ht="13.5" customHeight="1">
      <c r="A74" s="29"/>
      <c r="B74" s="29"/>
      <c r="C74" s="30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8" ht="13.5" customHeight="1">
      <c r="A75" s="29"/>
      <c r="B75" s="29"/>
      <c r="C75" s="30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8" ht="13.5" customHeight="1">
      <c r="A76" s="29"/>
      <c r="B76" s="29"/>
      <c r="C76" s="30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ht="13.5" customHeight="1">
      <c r="A77" s="29"/>
      <c r="B77" s="29"/>
      <c r="C77" s="30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1:38" ht="13.5" customHeight="1">
      <c r="A78" s="29"/>
      <c r="B78" s="29"/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1:38" ht="13.5" customHeight="1">
      <c r="A79" s="29"/>
      <c r="B79" s="29"/>
      <c r="C79" s="30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1:38" ht="13.5" customHeight="1">
      <c r="A80" s="29"/>
      <c r="B80" s="29"/>
      <c r="C80" s="30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1:38" ht="13.5" customHeight="1">
      <c r="A81" s="29"/>
      <c r="B81" s="29"/>
      <c r="C81" s="30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1:38" ht="13.5" customHeight="1">
      <c r="A82" s="29"/>
      <c r="B82" s="29"/>
      <c r="C82" s="30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1:38" ht="13.5" customHeight="1">
      <c r="A83" s="29"/>
      <c r="B83" s="29"/>
      <c r="C83" s="30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38" ht="13.5" customHeight="1">
      <c r="A84" s="29"/>
      <c r="B84" s="29"/>
      <c r="C84" s="30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1:38" ht="13.5" customHeight="1">
      <c r="A85" s="29"/>
      <c r="B85" s="29"/>
      <c r="C85" s="30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38" ht="13.5" customHeight="1">
      <c r="A86" s="29"/>
      <c r="B86" s="29"/>
      <c r="C86" s="30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 ht="13.5" customHeight="1">
      <c r="A87" s="29"/>
      <c r="B87" s="29"/>
      <c r="C87" s="30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1:38" ht="13.5" customHeight="1">
      <c r="A88" s="29"/>
      <c r="B88" s="29"/>
      <c r="C88" s="30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1:38" ht="13.5" customHeight="1">
      <c r="A89" s="29"/>
      <c r="B89" s="29"/>
      <c r="C89" s="30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38" ht="13.5" customHeight="1">
      <c r="A90" s="29"/>
      <c r="B90" s="29"/>
      <c r="C90" s="3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 ht="13.5" customHeight="1">
      <c r="A91" s="29"/>
      <c r="B91" s="29"/>
      <c r="C91" s="30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8" ht="13.5" customHeight="1">
      <c r="A92" s="29"/>
      <c r="B92" s="29"/>
      <c r="C92" s="3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 ht="13.5" customHeight="1">
      <c r="A93" s="29"/>
      <c r="B93" s="29"/>
      <c r="C93" s="3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1:38" ht="13.5" customHeight="1">
      <c r="A94" s="29"/>
      <c r="B94" s="29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ht="13.5" customHeight="1">
      <c r="A95" s="29"/>
      <c r="B95" s="29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38" ht="13.5" customHeight="1">
      <c r="A96" s="29"/>
      <c r="B96" s="29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 ht="13.5" customHeight="1">
      <c r="A97" s="29"/>
      <c r="B97" s="29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 ht="13.5" customHeight="1">
      <c r="A98" s="29"/>
      <c r="B98" s="29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 ht="13.5" customHeight="1">
      <c r="A99" s="29"/>
      <c r="B99" s="29"/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ht="13.5" customHeight="1">
      <c r="A100" s="29"/>
      <c r="B100" s="29"/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 ht="13.5" customHeight="1">
      <c r="A101" s="29"/>
      <c r="B101" s="29"/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 ht="13.5" customHeight="1">
      <c r="A102" s="29"/>
      <c r="B102" s="29"/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 ht="13.5" customHeight="1">
      <c r="A103" s="29"/>
      <c r="B103" s="29"/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 ht="13.5" customHeight="1">
      <c r="A104" s="29"/>
      <c r="B104" s="29"/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 ht="13.5" customHeight="1">
      <c r="A105" s="29"/>
      <c r="B105" s="29"/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1:38" ht="13.5" customHeight="1">
      <c r="A106" s="29"/>
      <c r="B106" s="29"/>
      <c r="C106" s="30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1:38" ht="13.5" customHeight="1">
      <c r="A107" s="29"/>
      <c r="B107" s="29"/>
      <c r="C107" s="30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8" ht="13.5" customHeight="1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1:38" ht="13.5" customHeight="1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1:38" ht="13.5" customHeight="1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1:38" ht="13.5" customHeight="1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1:38" ht="13.5" customHeight="1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8" ht="13.5" customHeight="1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8" ht="13.5" customHeight="1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 ht="13.5" customHeight="1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 ht="13.5" customHeight="1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8" ht="13.5" customHeight="1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1:38" ht="13.5" customHeight="1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8" ht="13.5" customHeight="1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8" ht="13.5" customHeight="1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1:38" ht="13.5" customHeight="1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1:38" ht="13.5" customHeight="1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1:38" ht="13.5" customHeight="1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1:38" ht="13.5" customHeight="1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1:38" ht="13.5" customHeight="1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1:38" ht="13.5" customHeight="1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spans="1:38" ht="13.5" customHeight="1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1:38" ht="13.5" customHeight="1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 ht="13.5" customHeight="1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spans="1:38" ht="13.5" customHeight="1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1:38" ht="13.5" customHeight="1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1:38" ht="13.5" customHeight="1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1:38" ht="13.5" customHeight="1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spans="1:38" ht="13.5" customHeight="1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spans="1:38" ht="13.5" customHeight="1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spans="1:38" ht="13.5" customHeight="1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spans="1:38" ht="13.5" customHeight="1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spans="1:38" ht="13.5" customHeight="1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spans="1:38" ht="13.5" customHeight="1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spans="1:38" ht="13.5" customHeight="1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spans="1:38" ht="13.5" customHeight="1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1:38" ht="13.5" customHeight="1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spans="1:38" ht="13.5" customHeight="1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spans="1:38" ht="13.5" customHeight="1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1:38" ht="13.5" customHeight="1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spans="1:38" ht="13.5" customHeight="1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spans="1:38" ht="13.5" customHeight="1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1:38" ht="13.5" customHeight="1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spans="1:38" ht="13.5" customHeight="1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spans="1:38" ht="13.5" customHeight="1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 spans="1:38" ht="13.5" customHeight="1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 spans="1:38" ht="13.5" customHeight="1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 spans="1:38" ht="13.5" customHeight="1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 spans="1:38" ht="13.5" customHeight="1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 spans="1:38" ht="13.5" customHeight="1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</row>
    <row r="156" spans="1:38" ht="13.5" customHeight="1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spans="1:38" ht="13.5" customHeight="1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 spans="1:38" ht="13.5" customHeight="1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</row>
    <row r="159" spans="1:38" ht="13.5" customHeight="1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</row>
    <row r="160" spans="1:38" ht="13.5" customHeight="1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</row>
    <row r="161" spans="1:38" ht="13.5" customHeight="1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 spans="1:38" ht="13.5" customHeight="1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</row>
    <row r="163" spans="1:38" ht="13.5" customHeight="1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</row>
    <row r="164" spans="1:38" ht="13.5" customHeight="1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spans="1:38" ht="13.5" customHeight="1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</row>
    <row r="166" spans="1:38" ht="13.5" customHeight="1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</row>
    <row r="167" spans="1:38" ht="13.5" customHeight="1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</row>
    <row r="168" spans="1:38" ht="13.5" customHeight="1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 spans="1:38" ht="13.5" customHeight="1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</row>
    <row r="170" spans="1:38" ht="13.5" customHeight="1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spans="1:38" ht="13.5" customHeight="1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</row>
    <row r="172" spans="1:38" ht="13.5" customHeight="1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</row>
    <row r="173" spans="1:38" ht="13.5" customHeight="1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 spans="1:38" ht="13.5" customHeight="1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 spans="1:38" ht="13.5" customHeight="1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</row>
    <row r="176" spans="1:38" ht="13.5" customHeight="1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</row>
    <row r="177" spans="1:38" ht="13.5" customHeight="1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spans="1:38" ht="13.5" customHeight="1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spans="1:38" ht="13.5" customHeight="1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spans="1:38" ht="13.5" customHeight="1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spans="1:38" ht="13.5" customHeight="1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 spans="1:38" ht="13.5" customHeight="1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 spans="1:38" ht="13.5" customHeight="1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 spans="1:38" ht="13.5" customHeight="1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</row>
    <row r="185" spans="1:38" ht="13.5" customHeight="1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</row>
    <row r="186" spans="1:38" ht="13.5" customHeight="1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</row>
    <row r="187" spans="1:38" ht="13.5" customHeight="1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</row>
    <row r="188" spans="1:38" ht="13.5" customHeight="1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</row>
    <row r="189" spans="1:38" ht="13.5" customHeight="1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</row>
    <row r="190" spans="1:38" ht="13.5" customHeight="1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</row>
    <row r="191" spans="1:38" ht="13.5" customHeight="1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</row>
    <row r="192" spans="1:38" ht="13.5" customHeight="1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</row>
    <row r="193" spans="1:38" ht="13.5" customHeight="1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</row>
    <row r="194" spans="1:38" ht="13.5" customHeight="1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</row>
    <row r="195" spans="1:38" ht="13.5" customHeight="1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</row>
    <row r="196" spans="1:38" ht="13.5" customHeight="1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</row>
    <row r="197" spans="1:38" ht="13.5" customHeight="1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</row>
    <row r="198" spans="1:38" ht="13.5" customHeight="1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</row>
    <row r="199" spans="1:38" ht="13.5" customHeight="1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</row>
    <row r="200" spans="1:38" ht="13.5" customHeight="1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</row>
    <row r="201" spans="1:38" ht="13.5" customHeight="1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</row>
    <row r="202" spans="1:38" ht="13.5" customHeight="1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</row>
    <row r="203" spans="1:38" ht="13.5" customHeight="1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</row>
    <row r="204" spans="1:38" ht="13.5" customHeight="1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</row>
    <row r="205" spans="1:38" ht="13.5" customHeight="1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</row>
    <row r="206" spans="1:38" ht="13.5" customHeight="1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</row>
    <row r="207" spans="1:38" ht="13.5" customHeight="1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</row>
    <row r="208" spans="1:38" ht="13.5" customHeight="1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</row>
    <row r="209" spans="1:38" ht="13.5" customHeight="1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</row>
    <row r="210" spans="1:38" ht="13.5" customHeight="1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</row>
    <row r="211" spans="1:38" ht="13.5" customHeight="1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</row>
    <row r="212" spans="1:38" ht="13.5" customHeight="1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</row>
    <row r="213" spans="1:38" ht="13.5" customHeight="1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</row>
    <row r="214" spans="1:38" ht="13.5" customHeight="1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</row>
    <row r="215" spans="1:38" ht="13.5" customHeight="1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</row>
    <row r="216" spans="1:38" ht="13.5" customHeight="1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</row>
    <row r="217" spans="1:38" ht="13.5" customHeight="1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</row>
    <row r="218" spans="1:38" ht="13.5" customHeight="1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</row>
    <row r="219" spans="1:38" ht="13.5" customHeight="1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</row>
    <row r="220" spans="1:38" ht="13.5" customHeight="1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</row>
    <row r="221" spans="1:38" ht="13.5" customHeight="1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</row>
    <row r="222" spans="1:38" ht="13.5" customHeight="1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</row>
    <row r="223" spans="1:38" ht="13.5" customHeight="1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</row>
    <row r="224" spans="1:38" ht="13.5" customHeight="1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</row>
    <row r="225" spans="1:38" ht="13.5" customHeight="1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</row>
    <row r="226" spans="1:38" ht="13.5" customHeight="1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</row>
    <row r="227" spans="1:38" ht="13.5" customHeight="1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</row>
    <row r="228" spans="1:38" ht="13.5" customHeight="1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</row>
    <row r="229" spans="1:38" ht="13.5" customHeight="1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</row>
    <row r="230" spans="1:38" ht="13.5" customHeight="1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</row>
    <row r="231" spans="1:38" ht="13.5" customHeight="1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</row>
    <row r="232" spans="1:38" ht="13.5" customHeight="1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 spans="1:38" ht="13.5" customHeight="1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</row>
    <row r="234" spans="1:38" ht="13.5" customHeight="1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</row>
    <row r="235" spans="1:38" ht="13.5" customHeight="1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</row>
    <row r="236" spans="1:38" ht="13.5" customHeight="1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</row>
    <row r="237" spans="1:38" ht="13.5" customHeight="1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</row>
    <row r="238" spans="1:38" ht="13.5" customHeight="1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</row>
    <row r="239" spans="1:38" ht="13.5" customHeight="1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</row>
    <row r="240" spans="1:38" ht="13.5" customHeight="1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</row>
    <row r="241" spans="1:38" ht="13.5" customHeight="1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</row>
    <row r="242" spans="1:38" ht="13.5" customHeight="1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</row>
    <row r="243" spans="1:38" ht="13.5" customHeight="1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</row>
    <row r="244" spans="1:38" ht="13.5" customHeight="1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</row>
    <row r="245" spans="1:38" ht="13.5" customHeight="1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</row>
    <row r="246" spans="1:38" ht="13.5" customHeight="1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</row>
    <row r="247" spans="1:38" ht="13.5" customHeight="1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</row>
    <row r="248" spans="1:38" ht="13.5" customHeight="1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</row>
    <row r="249" spans="1:38" ht="13.5" customHeight="1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</row>
    <row r="250" spans="1:38" ht="13.5" customHeight="1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</row>
    <row r="251" spans="1:38" ht="13.5" customHeight="1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</row>
    <row r="252" spans="1:38" ht="13.5" customHeight="1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</row>
    <row r="253" spans="1:38" ht="13.5" customHeight="1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</row>
    <row r="254" spans="1:38" ht="13.5" customHeight="1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</row>
    <row r="255" spans="1:38" ht="13.5" customHeight="1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</row>
    <row r="256" spans="1:38" ht="13.5" customHeight="1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</row>
    <row r="257" spans="1:38" ht="13.5" customHeight="1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</row>
    <row r="258" spans="1:38" ht="13.5" customHeight="1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</row>
    <row r="259" spans="1:38" ht="13.5" customHeight="1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</row>
    <row r="260" spans="1:38" ht="13.5" customHeight="1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</row>
    <row r="261" spans="1:38" ht="13.5" customHeight="1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</row>
    <row r="262" spans="1:38" ht="13.5" customHeight="1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</row>
    <row r="263" spans="1:38" ht="13.5" customHeight="1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</row>
    <row r="264" spans="1:38" ht="13.5" customHeight="1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</row>
    <row r="265" spans="1:38" ht="13.5" customHeight="1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3.5" customHeight="1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3.5" customHeight="1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3.5" customHeight="1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3.5" customHeight="1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3.5" customHeight="1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3.5" customHeight="1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3.5" customHeight="1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3.5" customHeight="1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3.5" customHeight="1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3.5" customHeight="1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3.5" customHeight="1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3.5" customHeight="1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3.5" customHeight="1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3.5" customHeight="1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3.5" customHeight="1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3.5" customHeight="1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3.5" customHeight="1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3.5" customHeight="1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3.5" customHeight="1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3.5" customHeight="1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3.5" customHeight="1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3.5" customHeight="1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3.5" customHeight="1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3.5" customHeight="1">
      <c r="A289" s="34"/>
      <c r="B289" s="34"/>
      <c r="C289" s="39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</row>
    <row r="290" spans="1:38" ht="13.5" customHeight="1">
      <c r="A290" s="34"/>
      <c r="B290" s="34"/>
      <c r="C290" s="39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</row>
    <row r="291" spans="1:38" ht="13.5" customHeight="1">
      <c r="A291" s="34"/>
      <c r="B291" s="34"/>
      <c r="C291" s="39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</row>
    <row r="292" spans="1:38" ht="13.5" customHeight="1">
      <c r="A292" s="34"/>
      <c r="B292" s="34"/>
      <c r="C292" s="39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</row>
    <row r="293" spans="1:38" ht="13.5" customHeight="1">
      <c r="A293" s="34"/>
      <c r="B293" s="34"/>
      <c r="C293" s="39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</row>
    <row r="294" spans="1:38" ht="13.5" customHeight="1">
      <c r="A294" s="34"/>
      <c r="B294" s="34"/>
      <c r="C294" s="39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</row>
    <row r="295" spans="1:38" ht="13.5" customHeight="1">
      <c r="A295" s="34"/>
      <c r="B295" s="34"/>
      <c r="C295" s="39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</row>
    <row r="296" spans="1:38" ht="13.5" customHeight="1">
      <c r="A296" s="34"/>
      <c r="B296" s="34"/>
      <c r="C296" s="39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</row>
    <row r="297" spans="1:38" ht="13.5" customHeight="1">
      <c r="A297" s="34"/>
      <c r="B297" s="34"/>
      <c r="C297" s="39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</row>
    <row r="298" spans="1:38" ht="13.5" customHeight="1">
      <c r="A298" s="34"/>
      <c r="B298" s="34"/>
      <c r="C298" s="39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</row>
    <row r="299" spans="1:38" ht="13.5" customHeight="1">
      <c r="A299" s="34"/>
      <c r="B299" s="34"/>
      <c r="C299" s="39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</row>
    <row r="300" spans="1:38" ht="13.5" customHeight="1">
      <c r="A300" s="34"/>
      <c r="B300" s="34"/>
      <c r="C300" s="39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</row>
    <row r="301" spans="1:38" ht="13.5" customHeight="1">
      <c r="A301" s="34"/>
      <c r="B301" s="34"/>
      <c r="C301" s="39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</row>
    <row r="302" spans="1:38" ht="13.5" customHeight="1">
      <c r="A302" s="34"/>
      <c r="B302" s="34"/>
      <c r="C302" s="39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</row>
    <row r="303" spans="1:38" ht="13.5" customHeight="1">
      <c r="A303" s="34"/>
      <c r="B303" s="34"/>
      <c r="C303" s="39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</row>
    <row r="304" spans="1:38" ht="13.5" customHeight="1">
      <c r="A304" s="34"/>
      <c r="B304" s="34"/>
      <c r="C304" s="39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</row>
    <row r="305" spans="1:38" ht="13.5" customHeight="1">
      <c r="A305" s="34"/>
      <c r="B305" s="34"/>
      <c r="C305" s="39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</row>
    <row r="306" spans="1:38" ht="13.5" customHeight="1">
      <c r="A306" s="34"/>
      <c r="B306" s="34"/>
      <c r="C306" s="39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</row>
    <row r="307" spans="1:38" ht="13.5" customHeight="1">
      <c r="A307" s="34"/>
      <c r="B307" s="34"/>
      <c r="C307" s="39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</row>
    <row r="308" spans="1:38" ht="13.5" customHeight="1">
      <c r="A308" s="34"/>
      <c r="B308" s="34"/>
      <c r="C308" s="39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</row>
    <row r="309" spans="1:38" ht="13.5" customHeight="1">
      <c r="A309" s="34"/>
      <c r="B309" s="34"/>
      <c r="C309" s="39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</row>
    <row r="310" spans="1:38" ht="13.5" customHeight="1">
      <c r="A310" s="34"/>
      <c r="B310" s="34"/>
      <c r="C310" s="39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</row>
    <row r="311" spans="1:38" ht="13.5" customHeight="1">
      <c r="A311" s="34"/>
      <c r="B311" s="34"/>
      <c r="C311" s="39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</row>
    <row r="312" spans="1:38" ht="13.5" customHeight="1">
      <c r="A312" s="34"/>
      <c r="B312" s="34"/>
      <c r="C312" s="39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</row>
    <row r="313" spans="1:38" ht="13.5" customHeight="1">
      <c r="A313" s="34"/>
      <c r="B313" s="34"/>
      <c r="C313" s="39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</row>
    <row r="314" spans="1:38" ht="13.5" customHeight="1">
      <c r="A314" s="34"/>
      <c r="B314" s="34"/>
      <c r="C314" s="39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</row>
    <row r="315" spans="1:38" ht="13.5" customHeight="1">
      <c r="A315" s="34"/>
      <c r="B315" s="34"/>
      <c r="C315" s="39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</row>
    <row r="316" spans="1:38" ht="13.5" customHeight="1">
      <c r="A316" s="34"/>
      <c r="B316" s="34"/>
      <c r="C316" s="39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</row>
    <row r="317" spans="1:38" ht="13.5" customHeight="1">
      <c r="A317" s="34"/>
      <c r="B317" s="34"/>
      <c r="C317" s="39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</row>
    <row r="318" spans="1:38" ht="13.5" customHeight="1">
      <c r="A318" s="34"/>
      <c r="B318" s="34"/>
      <c r="C318" s="39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</row>
    <row r="319" spans="1:38" ht="13.5" customHeight="1">
      <c r="A319" s="34"/>
      <c r="B319" s="34"/>
      <c r="C319" s="39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</row>
    <row r="320" spans="1:38" ht="13.5" customHeight="1">
      <c r="A320" s="34"/>
      <c r="B320" s="34"/>
      <c r="C320" s="39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</row>
    <row r="321" spans="1:38" ht="13.5" customHeight="1">
      <c r="A321" s="34"/>
      <c r="B321" s="34"/>
      <c r="C321" s="39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</row>
    <row r="322" spans="1:38" ht="13.5" customHeight="1">
      <c r="A322" s="34"/>
      <c r="B322" s="34"/>
      <c r="C322" s="39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</row>
    <row r="323" spans="1:38" ht="13.5" customHeight="1">
      <c r="A323" s="34"/>
      <c r="B323" s="34"/>
      <c r="C323" s="39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</row>
    <row r="324" spans="1:38" ht="13.5" customHeight="1">
      <c r="A324" s="34"/>
      <c r="B324" s="34"/>
      <c r="C324" s="39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</row>
    <row r="325" spans="1:38" ht="13.5" customHeight="1">
      <c r="A325" s="34"/>
      <c r="B325" s="34"/>
      <c r="C325" s="39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</row>
    <row r="326" spans="1:38" ht="13.5" customHeight="1">
      <c r="A326" s="34"/>
      <c r="B326" s="34"/>
      <c r="C326" s="39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</row>
    <row r="327" spans="1:38" ht="13.5" customHeight="1">
      <c r="A327" s="34"/>
      <c r="B327" s="34"/>
      <c r="C327" s="39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</row>
    <row r="328" spans="1:38" ht="13.5" customHeight="1">
      <c r="A328" s="34"/>
      <c r="B328" s="34"/>
      <c r="C328" s="39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</row>
    <row r="329" spans="1:38" ht="13.5" customHeight="1">
      <c r="A329" s="34"/>
      <c r="B329" s="34"/>
      <c r="C329" s="39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</row>
    <row r="330" spans="1:38" ht="13.5" customHeight="1">
      <c r="A330" s="34"/>
      <c r="B330" s="34"/>
      <c r="C330" s="39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</row>
    <row r="331" spans="1:38" ht="13.5" customHeight="1">
      <c r="A331" s="34"/>
      <c r="B331" s="34"/>
      <c r="C331" s="39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</row>
    <row r="332" spans="1:38" ht="13.5" customHeight="1">
      <c r="A332" s="34"/>
      <c r="B332" s="34"/>
      <c r="C332" s="39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</row>
    <row r="333" spans="1:38" ht="13.5" customHeight="1">
      <c r="A333" s="34"/>
      <c r="B333" s="34"/>
      <c r="C333" s="39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</row>
    <row r="334" spans="1:38" ht="13.5" customHeight="1">
      <c r="A334" s="34"/>
      <c r="B334" s="34"/>
      <c r="C334" s="39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</row>
    <row r="335" spans="1:38" ht="13.5" customHeight="1">
      <c r="A335" s="34"/>
      <c r="B335" s="34"/>
      <c r="C335" s="39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</row>
    <row r="336" spans="1:38" ht="13.5" customHeight="1">
      <c r="A336" s="34"/>
      <c r="B336" s="34"/>
      <c r="C336" s="39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</row>
    <row r="337" spans="1:38" ht="13.5" customHeight="1">
      <c r="A337" s="34"/>
      <c r="B337" s="34"/>
      <c r="C337" s="39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</row>
    <row r="338" spans="1:38" ht="13.5" customHeight="1">
      <c r="A338" s="34"/>
      <c r="B338" s="34"/>
      <c r="C338" s="39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</row>
    <row r="339" spans="1:38" ht="13.5" customHeight="1">
      <c r="A339" s="34"/>
      <c r="B339" s="34"/>
      <c r="C339" s="39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</row>
    <row r="340" spans="1:38" ht="13.5" customHeight="1">
      <c r="A340" s="34"/>
      <c r="B340" s="34"/>
      <c r="C340" s="39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</row>
    <row r="341" spans="1:38" ht="13.5" customHeight="1">
      <c r="A341" s="34"/>
      <c r="B341" s="34"/>
      <c r="C341" s="39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</row>
    <row r="342" spans="1:38" ht="13.5" customHeight="1">
      <c r="A342" s="34"/>
      <c r="B342" s="34"/>
      <c r="C342" s="39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</row>
    <row r="343" spans="1:38" ht="13.5" customHeight="1">
      <c r="A343" s="34"/>
      <c r="B343" s="34"/>
      <c r="C343" s="39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</row>
    <row r="344" spans="1:38" ht="13.5" customHeight="1">
      <c r="A344" s="34"/>
      <c r="B344" s="34"/>
      <c r="C344" s="39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</row>
    <row r="345" spans="1:38" ht="13.5" customHeight="1">
      <c r="A345" s="34"/>
      <c r="B345" s="34"/>
      <c r="C345" s="39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</row>
    <row r="346" spans="1:38" ht="13.5" customHeight="1">
      <c r="A346" s="34"/>
      <c r="B346" s="34"/>
      <c r="C346" s="39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</row>
    <row r="347" spans="1:38" ht="13.5" customHeight="1">
      <c r="A347" s="34"/>
      <c r="B347" s="34"/>
      <c r="C347" s="39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</row>
    <row r="348" spans="1:38" ht="13.5" customHeight="1">
      <c r="A348" s="34"/>
      <c r="B348" s="34"/>
      <c r="C348" s="39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</row>
    <row r="349" spans="1:38" ht="13.5" customHeight="1">
      <c r="A349" s="34"/>
      <c r="B349" s="34"/>
      <c r="C349" s="39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</row>
    <row r="350" spans="1:38" ht="13.5" customHeight="1">
      <c r="A350" s="34"/>
      <c r="B350" s="34"/>
      <c r="C350" s="39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</row>
    <row r="351" spans="1:38" ht="13.5" customHeight="1">
      <c r="A351" s="34"/>
      <c r="B351" s="34"/>
      <c r="C351" s="39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</row>
    <row r="352" spans="1:38" ht="13.5" customHeight="1">
      <c r="A352" s="34"/>
      <c r="B352" s="34"/>
      <c r="C352" s="39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</row>
    <row r="353" spans="1:38" ht="13.5" customHeight="1">
      <c r="A353" s="34"/>
      <c r="B353" s="34"/>
      <c r="C353" s="39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</row>
    <row r="354" spans="1:38" ht="13.5" customHeight="1">
      <c r="A354" s="34"/>
      <c r="B354" s="34"/>
      <c r="C354" s="39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</row>
    <row r="355" spans="1:38" ht="13.5" customHeight="1">
      <c r="A355" s="34"/>
      <c r="B355" s="34"/>
      <c r="C355" s="39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</row>
    <row r="356" spans="1:38" ht="13.5" customHeight="1">
      <c r="A356" s="34"/>
      <c r="B356" s="34"/>
      <c r="C356" s="39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</row>
    <row r="357" spans="1:38" ht="13.5" customHeight="1">
      <c r="A357" s="34"/>
      <c r="B357" s="34"/>
      <c r="C357" s="39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</row>
    <row r="358" spans="1:38" ht="13.5" customHeight="1">
      <c r="A358" s="34"/>
      <c r="B358" s="34"/>
      <c r="C358" s="39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</row>
    <row r="359" spans="1:38" ht="13.5" customHeight="1">
      <c r="A359" s="34"/>
      <c r="B359" s="34"/>
      <c r="C359" s="39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</row>
    <row r="360" spans="1:38" ht="13.5" customHeight="1">
      <c r="A360" s="34"/>
      <c r="B360" s="34"/>
      <c r="C360" s="39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</row>
    <row r="361" spans="1:38" ht="13.5" customHeight="1">
      <c r="A361" s="34"/>
      <c r="B361" s="34"/>
      <c r="C361" s="39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</row>
    <row r="362" spans="1:38" ht="13.5" customHeight="1">
      <c r="A362" s="34"/>
      <c r="B362" s="34"/>
      <c r="C362" s="39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</row>
    <row r="363" spans="1:38" ht="13.5" customHeight="1">
      <c r="A363" s="34"/>
      <c r="B363" s="34"/>
      <c r="C363" s="39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</row>
    <row r="364" spans="1:38" ht="13.5" customHeight="1">
      <c r="A364" s="34"/>
      <c r="B364" s="34"/>
      <c r="C364" s="39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</row>
    <row r="365" spans="1:38" ht="13.5" customHeight="1">
      <c r="A365" s="34"/>
      <c r="B365" s="34"/>
      <c r="C365" s="39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</row>
    <row r="366" spans="1:38" ht="13.5" customHeight="1">
      <c r="A366" s="34"/>
      <c r="B366" s="34"/>
      <c r="C366" s="39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</row>
    <row r="367" spans="1:38" ht="13.5" customHeight="1">
      <c r="A367" s="34"/>
      <c r="B367" s="34"/>
      <c r="C367" s="39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</row>
    <row r="368" spans="1:38" ht="13.5" customHeight="1">
      <c r="A368" s="34"/>
      <c r="B368" s="34"/>
      <c r="C368" s="39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</row>
    <row r="369" spans="1:38" ht="13.5" customHeight="1">
      <c r="A369" s="34"/>
      <c r="B369" s="34"/>
      <c r="C369" s="39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</row>
    <row r="370" spans="1:38" ht="13.5" customHeight="1">
      <c r="A370" s="34"/>
      <c r="B370" s="34"/>
      <c r="C370" s="39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</row>
    <row r="371" spans="1:38" ht="13.5" customHeight="1">
      <c r="A371" s="34"/>
      <c r="B371" s="34"/>
      <c r="C371" s="39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</row>
    <row r="372" spans="1:38" ht="13.5" customHeight="1">
      <c r="A372" s="34"/>
      <c r="B372" s="34"/>
      <c r="C372" s="39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</row>
    <row r="373" spans="1:38" ht="13.5" customHeight="1">
      <c r="A373" s="34"/>
      <c r="B373" s="34"/>
      <c r="C373" s="39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</row>
    <row r="374" spans="1:38" ht="13.5" customHeight="1">
      <c r="A374" s="34"/>
      <c r="B374" s="34"/>
      <c r="C374" s="39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</row>
    <row r="375" spans="1:38" ht="13.5" customHeight="1">
      <c r="A375" s="34"/>
      <c r="B375" s="34"/>
      <c r="C375" s="39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</row>
    <row r="376" spans="1:38" ht="13.5" customHeight="1">
      <c r="A376" s="34"/>
      <c r="B376" s="34"/>
      <c r="C376" s="39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</row>
    <row r="377" spans="1:38" ht="13.5" customHeight="1">
      <c r="A377" s="34"/>
      <c r="B377" s="34"/>
      <c r="C377" s="39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</row>
    <row r="378" spans="1:38" ht="13.5" customHeight="1">
      <c r="A378" s="34"/>
      <c r="B378" s="34"/>
      <c r="C378" s="39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</row>
    <row r="379" spans="1:38" ht="13.5" customHeight="1">
      <c r="A379" s="34"/>
      <c r="B379" s="34"/>
      <c r="C379" s="39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</row>
    <row r="380" spans="1:38" ht="13.5" customHeight="1">
      <c r="A380" s="34"/>
      <c r="B380" s="34"/>
      <c r="C380" s="39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</row>
    <row r="381" spans="1:38" ht="13.5" customHeight="1">
      <c r="A381" s="34"/>
      <c r="B381" s="34"/>
      <c r="C381" s="39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</row>
    <row r="382" spans="1:38" ht="13.5" customHeight="1">
      <c r="A382" s="34"/>
      <c r="B382" s="34"/>
      <c r="C382" s="39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</row>
    <row r="383" spans="1:38" ht="13.5" customHeight="1">
      <c r="A383" s="34"/>
      <c r="B383" s="34"/>
      <c r="C383" s="39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</row>
    <row r="384" spans="1:38" ht="13.5" customHeight="1">
      <c r="A384" s="34"/>
      <c r="B384" s="34"/>
      <c r="C384" s="39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</row>
    <row r="385" spans="1:38" ht="13.5" customHeight="1">
      <c r="A385" s="34"/>
      <c r="B385" s="34"/>
      <c r="C385" s="39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</row>
    <row r="386" spans="1:38" ht="13.5" customHeight="1">
      <c r="A386" s="34"/>
      <c r="B386" s="34"/>
      <c r="C386" s="39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</row>
    <row r="387" spans="1:38" ht="13.5" customHeight="1">
      <c r="A387" s="34"/>
      <c r="B387" s="34"/>
      <c r="C387" s="39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</row>
    <row r="388" spans="1:38" ht="13.5" customHeight="1">
      <c r="A388" s="34"/>
      <c r="B388" s="34"/>
      <c r="C388" s="39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</row>
    <row r="389" spans="1:38" ht="13.5" customHeight="1">
      <c r="A389" s="34"/>
      <c r="B389" s="34"/>
      <c r="C389" s="39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</row>
    <row r="390" spans="1:38" ht="13.5" customHeight="1">
      <c r="A390" s="34"/>
      <c r="B390" s="34"/>
      <c r="C390" s="39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</row>
    <row r="391" spans="1:38" ht="13.5" customHeight="1">
      <c r="A391" s="34"/>
      <c r="B391" s="34"/>
      <c r="C391" s="39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</row>
    <row r="392" spans="1:38" ht="13.5" customHeight="1">
      <c r="A392" s="34"/>
      <c r="B392" s="34"/>
      <c r="C392" s="39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</row>
    <row r="393" spans="1:38" ht="13.5" customHeight="1">
      <c r="A393" s="34"/>
      <c r="B393" s="34"/>
      <c r="C393" s="39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</row>
    <row r="394" spans="1:38" ht="13.5" customHeight="1">
      <c r="A394" s="34"/>
      <c r="B394" s="34"/>
      <c r="C394" s="39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</row>
    <row r="395" spans="1:38" ht="13.5" customHeight="1">
      <c r="A395" s="34"/>
      <c r="B395" s="34"/>
      <c r="C395" s="39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</row>
    <row r="396" spans="1:38" ht="13.5" customHeight="1">
      <c r="A396" s="34"/>
      <c r="B396" s="34"/>
      <c r="C396" s="39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</row>
    <row r="397" spans="1:38" ht="13.5" customHeight="1">
      <c r="A397" s="34"/>
      <c r="B397" s="34"/>
      <c r="C397" s="39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</row>
    <row r="398" spans="1:38" ht="13.5" customHeight="1">
      <c r="A398" s="34"/>
      <c r="B398" s="34"/>
      <c r="C398" s="39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</row>
    <row r="399" spans="1:38" ht="13.5" customHeight="1">
      <c r="A399" s="34"/>
      <c r="B399" s="34"/>
      <c r="C399" s="39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</row>
    <row r="400" spans="1:38" ht="13.5" customHeight="1">
      <c r="A400" s="34"/>
      <c r="B400" s="34"/>
      <c r="C400" s="39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</row>
    <row r="401" spans="1:38" ht="13.5" customHeight="1">
      <c r="A401" s="34"/>
      <c r="B401" s="34"/>
      <c r="C401" s="39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</row>
    <row r="402" spans="1:38" ht="13.5" customHeight="1">
      <c r="A402" s="34"/>
      <c r="B402" s="34"/>
      <c r="C402" s="39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</row>
    <row r="403" spans="1:38" ht="13.5" customHeight="1">
      <c r="A403" s="34"/>
      <c r="B403" s="34"/>
      <c r="C403" s="39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</row>
    <row r="404" spans="1:38" ht="13.5" customHeight="1">
      <c r="A404" s="34"/>
      <c r="B404" s="34"/>
      <c r="C404" s="39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</row>
    <row r="405" spans="1:38" ht="13.5" customHeight="1">
      <c r="A405" s="34"/>
      <c r="B405" s="34"/>
      <c r="C405" s="39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</row>
    <row r="406" spans="1:38" ht="13.5" customHeight="1">
      <c r="A406" s="34"/>
      <c r="B406" s="34"/>
      <c r="C406" s="39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</row>
    <row r="407" spans="1:38" ht="13.5" customHeight="1">
      <c r="A407" s="34"/>
      <c r="B407" s="34"/>
      <c r="C407" s="39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</row>
    <row r="408" spans="1:38" ht="13.5" customHeight="1">
      <c r="A408" s="34"/>
      <c r="B408" s="34"/>
      <c r="C408" s="39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</row>
    <row r="409" spans="1:38" ht="13.5" customHeight="1">
      <c r="A409" s="34"/>
      <c r="B409" s="34"/>
      <c r="C409" s="39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</row>
    <row r="410" spans="1:38" ht="13.5" customHeight="1">
      <c r="A410" s="34"/>
      <c r="B410" s="34"/>
      <c r="C410" s="39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</row>
    <row r="411" spans="1:38" ht="13.5" customHeight="1">
      <c r="A411" s="34"/>
      <c r="B411" s="34"/>
      <c r="C411" s="39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</row>
    <row r="412" spans="1:38" ht="13.5" customHeight="1">
      <c r="A412" s="34"/>
      <c r="B412" s="34"/>
      <c r="C412" s="39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</row>
    <row r="413" spans="1:38" ht="13.5" customHeight="1">
      <c r="A413" s="34"/>
      <c r="B413" s="34"/>
      <c r="C413" s="39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</row>
    <row r="414" spans="1:38" ht="13.5" customHeight="1">
      <c r="A414" s="34"/>
      <c r="B414" s="34"/>
      <c r="C414" s="39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</row>
  </sheetData>
  <sheetProtection password="82C9" sheet="1" objects="1" scenarios="1" selectLockedCells="1"/>
  <mergeCells count="15">
    <mergeCell ref="J3:AK3"/>
    <mergeCell ref="K5:M5"/>
    <mergeCell ref="O5:Q5"/>
    <mergeCell ref="S5:U5"/>
    <mergeCell ref="W5:Y5"/>
    <mergeCell ref="AA5:AC5"/>
    <mergeCell ref="AE5:AG5"/>
    <mergeCell ref="AI5:AK5"/>
    <mergeCell ref="AA6:AC6"/>
    <mergeCell ref="AE6:AG6"/>
    <mergeCell ref="AI6:AK6"/>
    <mergeCell ref="K6:M6"/>
    <mergeCell ref="O6:Q6"/>
    <mergeCell ref="S6:U6"/>
    <mergeCell ref="W6:Y6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48"/>
  </sheetPr>
  <dimension ref="A1:AM414"/>
  <sheetViews>
    <sheetView showZeros="0" workbookViewId="0">
      <selection activeCell="M7" sqref="M7"/>
    </sheetView>
  </sheetViews>
  <sheetFormatPr baseColWidth="10" defaultColWidth="9.1640625" defaultRowHeight="13.5" customHeight="1"/>
  <cols>
    <col min="1" max="1" width="2.6640625" style="40" customWidth="1"/>
    <col min="2" max="2" width="2.5" style="40" customWidth="1"/>
    <col min="3" max="3" width="3.6640625" style="40" customWidth="1"/>
    <col min="4" max="6" width="1.6640625" style="40" customWidth="1"/>
    <col min="7" max="7" width="3.6640625" style="40" customWidth="1"/>
    <col min="8" max="8" width="1.6640625" style="40" customWidth="1"/>
    <col min="9" max="9" width="5.1640625" style="40" customWidth="1"/>
    <col min="10" max="10" width="2.6640625" style="40" customWidth="1"/>
    <col min="11" max="11" width="5.6640625" style="40" customWidth="1"/>
    <col min="12" max="12" width="1.6640625" style="40" customWidth="1"/>
    <col min="13" max="13" width="5.6640625" style="40" customWidth="1"/>
    <col min="14" max="14" width="1.6640625" style="40" customWidth="1"/>
    <col min="15" max="15" width="5.6640625" style="40" customWidth="1"/>
    <col min="16" max="16" width="1.6640625" style="40" customWidth="1"/>
    <col min="17" max="17" width="5.6640625" style="40" customWidth="1"/>
    <col min="18" max="18" width="1.6640625" style="40" customWidth="1"/>
    <col min="19" max="19" width="5.6640625" style="40" customWidth="1"/>
    <col min="20" max="20" width="1.6640625" style="40" customWidth="1"/>
    <col min="21" max="21" width="5.6640625" style="40" customWidth="1"/>
    <col min="22" max="22" width="1.6640625" style="40" customWidth="1"/>
    <col min="23" max="23" width="5.6640625" style="40" customWidth="1"/>
    <col min="24" max="24" width="1.6640625" style="40" customWidth="1"/>
    <col min="25" max="25" width="5.6640625" style="40" customWidth="1"/>
    <col min="26" max="26" width="1.6640625" style="40" customWidth="1"/>
    <col min="27" max="27" width="5.6640625" style="40" customWidth="1"/>
    <col min="28" max="28" width="1.6640625" style="40" customWidth="1"/>
    <col min="29" max="29" width="5.6640625" style="40" customWidth="1"/>
    <col min="30" max="30" width="1.6640625" style="40" customWidth="1"/>
    <col min="31" max="31" width="5.6640625" style="40" customWidth="1"/>
    <col min="32" max="32" width="1.6640625" style="40" customWidth="1"/>
    <col min="33" max="33" width="5.6640625" style="40" customWidth="1"/>
    <col min="34" max="34" width="1.6640625" style="40" customWidth="1"/>
    <col min="35" max="35" width="5.6640625" style="40" customWidth="1"/>
    <col min="36" max="36" width="1.6640625" style="40" customWidth="1"/>
    <col min="37" max="37" width="5.6640625" style="40" customWidth="1"/>
    <col min="38" max="38" width="2.5" style="40" customWidth="1"/>
    <col min="39" max="39" width="2.6640625" style="40" customWidth="1"/>
    <col min="40" max="40" width="5.6640625" style="40" customWidth="1"/>
    <col min="41" max="16384" width="9.1640625" style="40"/>
  </cols>
  <sheetData>
    <row r="1" spans="1:3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83"/>
    </row>
    <row r="2" spans="1:39" ht="13.5" customHeight="1">
      <c r="A2" s="36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73"/>
      <c r="AM2" s="83"/>
    </row>
    <row r="3" spans="1:39" ht="13.5" customHeight="1">
      <c r="A3" s="36"/>
      <c r="B3" s="54"/>
      <c r="C3" s="10" t="s">
        <v>141</v>
      </c>
      <c r="D3" s="12"/>
      <c r="E3" s="12"/>
      <c r="F3" s="12"/>
      <c r="G3" s="12"/>
      <c r="H3" s="12"/>
      <c r="I3" s="12"/>
      <c r="J3" s="233" t="s">
        <v>137</v>
      </c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55"/>
      <c r="AM3" s="83"/>
    </row>
    <row r="4" spans="1:39" ht="13.5" customHeight="1" thickBot="1">
      <c r="A4" s="36"/>
      <c r="B4" s="54"/>
      <c r="C4" s="12"/>
      <c r="D4" s="12"/>
      <c r="E4" s="12"/>
      <c r="F4" s="12"/>
      <c r="G4" s="12"/>
      <c r="H4" s="12"/>
      <c r="I4" s="12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55"/>
      <c r="AM4" s="83"/>
    </row>
    <row r="5" spans="1:39" ht="13.5" customHeight="1">
      <c r="A5" s="36"/>
      <c r="B5" s="54"/>
      <c r="C5" s="12" t="s">
        <v>135</v>
      </c>
      <c r="D5" s="12"/>
      <c r="E5" s="12"/>
      <c r="F5" s="12"/>
      <c r="G5" s="12"/>
      <c r="H5" s="12"/>
      <c r="I5" s="12"/>
      <c r="J5" s="12"/>
      <c r="K5" s="234" t="s">
        <v>124</v>
      </c>
      <c r="L5" s="235"/>
      <c r="M5" s="236"/>
      <c r="N5" s="6"/>
      <c r="O5" s="234" t="s">
        <v>125</v>
      </c>
      <c r="P5" s="235"/>
      <c r="Q5" s="236"/>
      <c r="R5" s="6"/>
      <c r="S5" s="234" t="s">
        <v>126</v>
      </c>
      <c r="T5" s="235"/>
      <c r="U5" s="236"/>
      <c r="V5" s="6"/>
      <c r="W5" s="234" t="s">
        <v>127</v>
      </c>
      <c r="X5" s="235"/>
      <c r="Y5" s="236"/>
      <c r="Z5" s="6"/>
      <c r="AA5" s="234" t="s">
        <v>128</v>
      </c>
      <c r="AB5" s="235"/>
      <c r="AC5" s="236"/>
      <c r="AD5" s="6"/>
      <c r="AE5" s="234" t="s">
        <v>129</v>
      </c>
      <c r="AF5" s="235"/>
      <c r="AG5" s="236"/>
      <c r="AH5" s="6"/>
      <c r="AI5" s="234" t="s">
        <v>130</v>
      </c>
      <c r="AJ5" s="235"/>
      <c r="AK5" s="236"/>
      <c r="AL5" s="55"/>
      <c r="AM5" s="83"/>
    </row>
    <row r="6" spans="1:39" ht="13.5" customHeight="1" thickBot="1">
      <c r="A6" s="36"/>
      <c r="B6" s="54"/>
      <c r="C6" s="12"/>
      <c r="D6" s="12"/>
      <c r="E6" s="12"/>
      <c r="F6" s="12"/>
      <c r="G6" s="12"/>
      <c r="H6" s="12"/>
      <c r="I6" s="12"/>
      <c r="J6" s="12"/>
      <c r="K6" s="232" t="s">
        <v>142</v>
      </c>
      <c r="L6" s="230"/>
      <c r="M6" s="231"/>
      <c r="N6" s="6"/>
      <c r="O6" s="229" t="str">
        <f>+$K$6</f>
        <v>Keuken/Afw</v>
      </c>
      <c r="P6" s="230"/>
      <c r="Q6" s="231"/>
      <c r="R6" s="6"/>
      <c r="S6" s="229" t="str">
        <f>+$K$6</f>
        <v>Keuken/Afw</v>
      </c>
      <c r="T6" s="230"/>
      <c r="U6" s="231"/>
      <c r="V6" s="6"/>
      <c r="W6" s="229" t="str">
        <f>+$K$6</f>
        <v>Keuken/Afw</v>
      </c>
      <c r="X6" s="230"/>
      <c r="Y6" s="231"/>
      <c r="Z6" s="14"/>
      <c r="AA6" s="229" t="str">
        <f>+$K$6</f>
        <v>Keuken/Afw</v>
      </c>
      <c r="AB6" s="230"/>
      <c r="AC6" s="231"/>
      <c r="AD6" s="6"/>
      <c r="AE6" s="229" t="str">
        <f>+$K$6</f>
        <v>Keuken/Afw</v>
      </c>
      <c r="AF6" s="230"/>
      <c r="AG6" s="231"/>
      <c r="AH6" s="14"/>
      <c r="AI6" s="229" t="str">
        <f>+$K$6</f>
        <v>Keuken/Afw</v>
      </c>
      <c r="AJ6" s="230"/>
      <c r="AK6" s="231"/>
      <c r="AL6" s="55"/>
      <c r="AM6" s="83"/>
    </row>
    <row r="7" spans="1:39" ht="13.5" customHeight="1">
      <c r="A7" s="36"/>
      <c r="B7" s="54"/>
      <c r="C7" s="14">
        <v>9</v>
      </c>
      <c r="D7" s="11"/>
      <c r="E7" s="11" t="s">
        <v>3</v>
      </c>
      <c r="F7" s="11"/>
      <c r="G7" s="14">
        <v>10</v>
      </c>
      <c r="H7" s="11"/>
      <c r="I7" s="7" t="s">
        <v>133</v>
      </c>
      <c r="J7" s="12"/>
      <c r="K7" s="65">
        <v>0</v>
      </c>
      <c r="L7" s="81"/>
      <c r="M7" s="67">
        <v>0</v>
      </c>
      <c r="N7" s="37"/>
      <c r="O7" s="65">
        <v>0</v>
      </c>
      <c r="P7" s="81"/>
      <c r="Q7" s="67">
        <v>0</v>
      </c>
      <c r="R7" s="12"/>
      <c r="S7" s="65">
        <v>0</v>
      </c>
      <c r="T7" s="81"/>
      <c r="U7" s="67">
        <v>0</v>
      </c>
      <c r="V7" s="37"/>
      <c r="W7" s="65">
        <v>0</v>
      </c>
      <c r="X7" s="81"/>
      <c r="Y7" s="67">
        <v>0</v>
      </c>
      <c r="Z7" s="12"/>
      <c r="AA7" s="65">
        <v>0</v>
      </c>
      <c r="AB7" s="81"/>
      <c r="AC7" s="67">
        <v>0</v>
      </c>
      <c r="AD7" s="37"/>
      <c r="AE7" s="65">
        <v>0</v>
      </c>
      <c r="AF7" s="81"/>
      <c r="AG7" s="67">
        <v>0</v>
      </c>
      <c r="AH7" s="12"/>
      <c r="AI7" s="65">
        <v>0</v>
      </c>
      <c r="AJ7" s="81"/>
      <c r="AK7" s="67">
        <v>0</v>
      </c>
      <c r="AL7" s="56"/>
      <c r="AM7" s="83"/>
    </row>
    <row r="8" spans="1:39" ht="13.5" customHeight="1">
      <c r="A8" s="36"/>
      <c r="B8" s="54"/>
      <c r="C8" s="14">
        <f>IF(+G7&gt;24,G7-24,G7)</f>
        <v>10</v>
      </c>
      <c r="D8" s="11"/>
      <c r="E8" s="12" t="s">
        <v>3</v>
      </c>
      <c r="F8" s="11"/>
      <c r="G8" s="14">
        <f>IF(C8&gt;23,C8-24+1,+C8+1)</f>
        <v>11</v>
      </c>
      <c r="H8" s="11"/>
      <c r="I8" s="7" t="s">
        <v>133</v>
      </c>
      <c r="J8" s="12"/>
      <c r="K8" s="65">
        <v>0</v>
      </c>
      <c r="L8" s="81"/>
      <c r="M8" s="67">
        <v>0</v>
      </c>
      <c r="N8" s="37"/>
      <c r="O8" s="65">
        <v>0</v>
      </c>
      <c r="P8" s="81"/>
      <c r="Q8" s="67">
        <v>0</v>
      </c>
      <c r="R8" s="12"/>
      <c r="S8" s="65">
        <v>0</v>
      </c>
      <c r="T8" s="81"/>
      <c r="U8" s="67">
        <v>0</v>
      </c>
      <c r="V8" s="37"/>
      <c r="W8" s="65">
        <v>0</v>
      </c>
      <c r="X8" s="81"/>
      <c r="Y8" s="67">
        <v>0</v>
      </c>
      <c r="Z8" s="12"/>
      <c r="AA8" s="65">
        <v>0</v>
      </c>
      <c r="AB8" s="81"/>
      <c r="AC8" s="67">
        <v>0</v>
      </c>
      <c r="AD8" s="37"/>
      <c r="AE8" s="65">
        <v>0</v>
      </c>
      <c r="AF8" s="81"/>
      <c r="AG8" s="67">
        <v>0</v>
      </c>
      <c r="AH8" s="12"/>
      <c r="AI8" s="65">
        <v>0</v>
      </c>
      <c r="AJ8" s="81"/>
      <c r="AK8" s="67">
        <v>0</v>
      </c>
      <c r="AL8" s="56"/>
      <c r="AM8" s="83"/>
    </row>
    <row r="9" spans="1:39" ht="13.5" customHeight="1">
      <c r="A9" s="36"/>
      <c r="B9" s="54"/>
      <c r="C9" s="14">
        <f t="shared" ref="C9:C21" si="0">IF(+G8&gt;24,G8-24,G8)</f>
        <v>11</v>
      </c>
      <c r="D9" s="11"/>
      <c r="E9" s="12" t="s">
        <v>3</v>
      </c>
      <c r="F9" s="11"/>
      <c r="G9" s="14">
        <f t="shared" ref="G9:G21" si="1">IF(C9&gt;23,C9-24+1,+C9+1)</f>
        <v>12</v>
      </c>
      <c r="H9" s="11"/>
      <c r="I9" s="7" t="s">
        <v>133</v>
      </c>
      <c r="J9" s="12"/>
      <c r="K9" s="65"/>
      <c r="L9" s="81"/>
      <c r="M9" s="67"/>
      <c r="N9" s="37"/>
      <c r="O9" s="65"/>
      <c r="P9" s="81"/>
      <c r="Q9" s="67"/>
      <c r="R9" s="12"/>
      <c r="S9" s="65"/>
      <c r="T9" s="81"/>
      <c r="U9" s="67"/>
      <c r="V9" s="37"/>
      <c r="W9" s="65"/>
      <c r="X9" s="81"/>
      <c r="Y9" s="67"/>
      <c r="Z9" s="12"/>
      <c r="AA9" s="65"/>
      <c r="AB9" s="81"/>
      <c r="AC9" s="67"/>
      <c r="AD9" s="37"/>
      <c r="AE9" s="65"/>
      <c r="AF9" s="81"/>
      <c r="AG9" s="67"/>
      <c r="AH9" s="12"/>
      <c r="AI9" s="65"/>
      <c r="AJ9" s="81"/>
      <c r="AK9" s="67"/>
      <c r="AL9" s="56"/>
      <c r="AM9" s="83"/>
    </row>
    <row r="10" spans="1:39" ht="13.5" customHeight="1">
      <c r="A10" s="36"/>
      <c r="B10" s="54"/>
      <c r="C10" s="14">
        <f t="shared" si="0"/>
        <v>12</v>
      </c>
      <c r="D10" s="11"/>
      <c r="E10" s="12" t="s">
        <v>3</v>
      </c>
      <c r="F10" s="11"/>
      <c r="G10" s="14">
        <f t="shared" si="1"/>
        <v>13</v>
      </c>
      <c r="H10" s="11"/>
      <c r="I10" s="7" t="s">
        <v>133</v>
      </c>
      <c r="J10" s="12"/>
      <c r="K10" s="65">
        <v>0</v>
      </c>
      <c r="L10" s="81"/>
      <c r="M10" s="67">
        <v>0</v>
      </c>
      <c r="N10" s="37"/>
      <c r="O10" s="65">
        <v>0</v>
      </c>
      <c r="P10" s="81"/>
      <c r="Q10" s="67">
        <v>0</v>
      </c>
      <c r="R10" s="12"/>
      <c r="S10" s="65">
        <v>0</v>
      </c>
      <c r="T10" s="81"/>
      <c r="U10" s="67">
        <v>0</v>
      </c>
      <c r="V10" s="37"/>
      <c r="W10" s="65">
        <v>0</v>
      </c>
      <c r="X10" s="81"/>
      <c r="Y10" s="67">
        <v>0</v>
      </c>
      <c r="Z10" s="12"/>
      <c r="AA10" s="65">
        <v>0</v>
      </c>
      <c r="AB10" s="81"/>
      <c r="AC10" s="67">
        <v>0</v>
      </c>
      <c r="AD10" s="37"/>
      <c r="AE10" s="65">
        <v>0</v>
      </c>
      <c r="AF10" s="81"/>
      <c r="AG10" s="67">
        <v>0</v>
      </c>
      <c r="AH10" s="12"/>
      <c r="AI10" s="65">
        <v>0</v>
      </c>
      <c r="AJ10" s="81"/>
      <c r="AK10" s="67">
        <v>0</v>
      </c>
      <c r="AL10" s="56"/>
      <c r="AM10" s="83"/>
    </row>
    <row r="11" spans="1:39" ht="13.5" customHeight="1">
      <c r="A11" s="36"/>
      <c r="B11" s="54"/>
      <c r="C11" s="14">
        <f t="shared" si="0"/>
        <v>13</v>
      </c>
      <c r="D11" s="11"/>
      <c r="E11" s="12" t="s">
        <v>3</v>
      </c>
      <c r="F11" s="11"/>
      <c r="G11" s="14">
        <f t="shared" si="1"/>
        <v>14</v>
      </c>
      <c r="H11" s="11"/>
      <c r="I11" s="7" t="s">
        <v>133</v>
      </c>
      <c r="J11" s="12"/>
      <c r="K11" s="65">
        <v>0</v>
      </c>
      <c r="L11" s="81"/>
      <c r="M11" s="67">
        <v>0</v>
      </c>
      <c r="N11" s="37"/>
      <c r="O11" s="65">
        <v>0</v>
      </c>
      <c r="P11" s="81"/>
      <c r="Q11" s="67">
        <v>0</v>
      </c>
      <c r="R11" s="12"/>
      <c r="S11" s="65">
        <v>0</v>
      </c>
      <c r="T11" s="81"/>
      <c r="U11" s="67">
        <v>0</v>
      </c>
      <c r="V11" s="37"/>
      <c r="W11" s="65">
        <v>0</v>
      </c>
      <c r="X11" s="81"/>
      <c r="Y11" s="67">
        <v>0</v>
      </c>
      <c r="Z11" s="12"/>
      <c r="AA11" s="65">
        <v>0</v>
      </c>
      <c r="AB11" s="81"/>
      <c r="AC11" s="67">
        <v>0</v>
      </c>
      <c r="AD11" s="37"/>
      <c r="AE11" s="65">
        <v>0</v>
      </c>
      <c r="AF11" s="81"/>
      <c r="AG11" s="67">
        <v>0</v>
      </c>
      <c r="AH11" s="12"/>
      <c r="AI11" s="65">
        <v>0</v>
      </c>
      <c r="AJ11" s="81"/>
      <c r="AK11" s="67">
        <v>0</v>
      </c>
      <c r="AL11" s="56"/>
      <c r="AM11" s="83"/>
    </row>
    <row r="12" spans="1:39" ht="13.5" customHeight="1">
      <c r="A12" s="36"/>
      <c r="B12" s="54"/>
      <c r="C12" s="14">
        <f t="shared" si="0"/>
        <v>14</v>
      </c>
      <c r="D12" s="11"/>
      <c r="E12" s="12" t="s">
        <v>3</v>
      </c>
      <c r="F12" s="11"/>
      <c r="G12" s="14">
        <f t="shared" si="1"/>
        <v>15</v>
      </c>
      <c r="H12" s="11"/>
      <c r="I12" s="7" t="s">
        <v>133</v>
      </c>
      <c r="J12" s="12"/>
      <c r="K12" s="65">
        <v>0</v>
      </c>
      <c r="L12" s="81"/>
      <c r="M12" s="67">
        <v>0</v>
      </c>
      <c r="N12" s="37"/>
      <c r="O12" s="65">
        <v>0</v>
      </c>
      <c r="P12" s="81"/>
      <c r="Q12" s="67">
        <v>0</v>
      </c>
      <c r="R12" s="12"/>
      <c r="S12" s="65">
        <v>0</v>
      </c>
      <c r="T12" s="81"/>
      <c r="U12" s="67">
        <v>0</v>
      </c>
      <c r="V12" s="37"/>
      <c r="W12" s="65">
        <v>0</v>
      </c>
      <c r="X12" s="81"/>
      <c r="Y12" s="67">
        <v>0</v>
      </c>
      <c r="Z12" s="12"/>
      <c r="AA12" s="65">
        <v>0</v>
      </c>
      <c r="AB12" s="81"/>
      <c r="AC12" s="67">
        <v>0</v>
      </c>
      <c r="AD12" s="37"/>
      <c r="AE12" s="65">
        <v>0</v>
      </c>
      <c r="AF12" s="81"/>
      <c r="AG12" s="67">
        <v>0</v>
      </c>
      <c r="AH12" s="12"/>
      <c r="AI12" s="65">
        <v>0</v>
      </c>
      <c r="AJ12" s="81"/>
      <c r="AK12" s="67">
        <v>0</v>
      </c>
      <c r="AL12" s="56"/>
      <c r="AM12" s="83"/>
    </row>
    <row r="13" spans="1:39" ht="13.5" customHeight="1">
      <c r="A13" s="36"/>
      <c r="B13" s="54"/>
      <c r="C13" s="14">
        <f t="shared" si="0"/>
        <v>15</v>
      </c>
      <c r="D13" s="11"/>
      <c r="E13" s="12" t="s">
        <v>3</v>
      </c>
      <c r="F13" s="11"/>
      <c r="G13" s="14">
        <f t="shared" si="1"/>
        <v>16</v>
      </c>
      <c r="H13" s="11"/>
      <c r="I13" s="7" t="s">
        <v>133</v>
      </c>
      <c r="J13" s="12"/>
      <c r="K13" s="65">
        <v>0</v>
      </c>
      <c r="L13" s="81"/>
      <c r="M13" s="67">
        <v>0</v>
      </c>
      <c r="N13" s="37"/>
      <c r="O13" s="65">
        <v>0</v>
      </c>
      <c r="P13" s="81"/>
      <c r="Q13" s="67">
        <v>0</v>
      </c>
      <c r="R13" s="12"/>
      <c r="S13" s="65">
        <v>0</v>
      </c>
      <c r="T13" s="81"/>
      <c r="U13" s="67">
        <v>0</v>
      </c>
      <c r="V13" s="37"/>
      <c r="W13" s="65">
        <v>0</v>
      </c>
      <c r="X13" s="81"/>
      <c r="Y13" s="67">
        <v>0</v>
      </c>
      <c r="Z13" s="12"/>
      <c r="AA13" s="65">
        <v>0</v>
      </c>
      <c r="AB13" s="81"/>
      <c r="AC13" s="67">
        <v>0</v>
      </c>
      <c r="AD13" s="37"/>
      <c r="AE13" s="65">
        <v>0</v>
      </c>
      <c r="AF13" s="81"/>
      <c r="AG13" s="67">
        <v>0</v>
      </c>
      <c r="AH13" s="12"/>
      <c r="AI13" s="65">
        <v>0</v>
      </c>
      <c r="AJ13" s="81"/>
      <c r="AK13" s="67">
        <v>0</v>
      </c>
      <c r="AL13" s="56"/>
      <c r="AM13" s="83"/>
    </row>
    <row r="14" spans="1:39" ht="13.5" customHeight="1">
      <c r="A14" s="36"/>
      <c r="B14" s="54"/>
      <c r="C14" s="14">
        <f t="shared" si="0"/>
        <v>16</v>
      </c>
      <c r="D14" s="11"/>
      <c r="E14" s="12" t="s">
        <v>3</v>
      </c>
      <c r="F14" s="11"/>
      <c r="G14" s="14">
        <f t="shared" si="1"/>
        <v>17</v>
      </c>
      <c r="H14" s="11"/>
      <c r="I14" s="7" t="s">
        <v>133</v>
      </c>
      <c r="J14" s="12"/>
      <c r="K14" s="65">
        <v>0</v>
      </c>
      <c r="L14" s="81"/>
      <c r="M14" s="67">
        <v>0</v>
      </c>
      <c r="N14" s="37"/>
      <c r="O14" s="65">
        <v>0</v>
      </c>
      <c r="P14" s="81"/>
      <c r="Q14" s="67">
        <v>0</v>
      </c>
      <c r="R14" s="12"/>
      <c r="S14" s="65">
        <v>0</v>
      </c>
      <c r="T14" s="81"/>
      <c r="U14" s="67">
        <v>0</v>
      </c>
      <c r="V14" s="37"/>
      <c r="W14" s="65">
        <v>0</v>
      </c>
      <c r="X14" s="81"/>
      <c r="Y14" s="67">
        <v>0</v>
      </c>
      <c r="Z14" s="12"/>
      <c r="AA14" s="65">
        <v>0</v>
      </c>
      <c r="AB14" s="81"/>
      <c r="AC14" s="67">
        <v>0</v>
      </c>
      <c r="AD14" s="37"/>
      <c r="AE14" s="65">
        <v>0</v>
      </c>
      <c r="AF14" s="81"/>
      <c r="AG14" s="67">
        <v>0</v>
      </c>
      <c r="AH14" s="12"/>
      <c r="AI14" s="65">
        <v>0</v>
      </c>
      <c r="AJ14" s="81"/>
      <c r="AK14" s="67">
        <v>0</v>
      </c>
      <c r="AL14" s="56"/>
      <c r="AM14" s="83"/>
    </row>
    <row r="15" spans="1:39" ht="13.5" customHeight="1">
      <c r="A15" s="36"/>
      <c r="B15" s="54"/>
      <c r="C15" s="14">
        <f t="shared" si="0"/>
        <v>17</v>
      </c>
      <c r="D15" s="11"/>
      <c r="E15" s="12" t="s">
        <v>3</v>
      </c>
      <c r="F15" s="11"/>
      <c r="G15" s="14">
        <f t="shared" si="1"/>
        <v>18</v>
      </c>
      <c r="H15" s="11"/>
      <c r="I15" s="7" t="s">
        <v>133</v>
      </c>
      <c r="J15" s="12"/>
      <c r="K15" s="65">
        <v>0</v>
      </c>
      <c r="L15" s="81"/>
      <c r="M15" s="67">
        <v>0</v>
      </c>
      <c r="N15" s="37"/>
      <c r="O15" s="65">
        <v>0</v>
      </c>
      <c r="P15" s="81"/>
      <c r="Q15" s="67">
        <v>0</v>
      </c>
      <c r="R15" s="12"/>
      <c r="S15" s="65">
        <v>0</v>
      </c>
      <c r="T15" s="81"/>
      <c r="U15" s="67">
        <v>0</v>
      </c>
      <c r="V15" s="37"/>
      <c r="W15" s="65">
        <v>0</v>
      </c>
      <c r="X15" s="81"/>
      <c r="Y15" s="67">
        <v>0</v>
      </c>
      <c r="Z15" s="12"/>
      <c r="AA15" s="65">
        <v>0</v>
      </c>
      <c r="AB15" s="81"/>
      <c r="AC15" s="67">
        <v>0</v>
      </c>
      <c r="AD15" s="37"/>
      <c r="AE15" s="65">
        <v>0</v>
      </c>
      <c r="AF15" s="81"/>
      <c r="AG15" s="67">
        <v>0</v>
      </c>
      <c r="AH15" s="12"/>
      <c r="AI15" s="65">
        <v>0</v>
      </c>
      <c r="AJ15" s="81"/>
      <c r="AK15" s="67">
        <v>0</v>
      </c>
      <c r="AL15" s="56"/>
      <c r="AM15" s="83"/>
    </row>
    <row r="16" spans="1:39" ht="13.5" customHeight="1">
      <c r="A16" s="36"/>
      <c r="B16" s="54"/>
      <c r="C16" s="14">
        <f t="shared" si="0"/>
        <v>18</v>
      </c>
      <c r="D16" s="11"/>
      <c r="E16" s="12" t="s">
        <v>3</v>
      </c>
      <c r="F16" s="11"/>
      <c r="G16" s="14">
        <f t="shared" si="1"/>
        <v>19</v>
      </c>
      <c r="H16" s="11"/>
      <c r="I16" s="7" t="s">
        <v>133</v>
      </c>
      <c r="J16" s="12"/>
      <c r="K16" s="65">
        <v>0</v>
      </c>
      <c r="L16" s="81"/>
      <c r="M16" s="67">
        <v>0</v>
      </c>
      <c r="N16" s="37"/>
      <c r="O16" s="65">
        <v>0</v>
      </c>
      <c r="P16" s="81"/>
      <c r="Q16" s="67">
        <v>0</v>
      </c>
      <c r="R16" s="12"/>
      <c r="S16" s="65">
        <v>0</v>
      </c>
      <c r="T16" s="81"/>
      <c r="U16" s="67">
        <v>0</v>
      </c>
      <c r="V16" s="37"/>
      <c r="W16" s="65">
        <v>0</v>
      </c>
      <c r="X16" s="81"/>
      <c r="Y16" s="67">
        <v>0</v>
      </c>
      <c r="Z16" s="12"/>
      <c r="AA16" s="65">
        <v>0</v>
      </c>
      <c r="AB16" s="81"/>
      <c r="AC16" s="67">
        <v>0</v>
      </c>
      <c r="AD16" s="37"/>
      <c r="AE16" s="65">
        <v>0</v>
      </c>
      <c r="AF16" s="81"/>
      <c r="AG16" s="67">
        <v>0</v>
      </c>
      <c r="AH16" s="12"/>
      <c r="AI16" s="65">
        <v>0</v>
      </c>
      <c r="AJ16" s="81"/>
      <c r="AK16" s="67">
        <v>0</v>
      </c>
      <c r="AL16" s="56"/>
      <c r="AM16" s="83"/>
    </row>
    <row r="17" spans="1:39" ht="13.5" customHeight="1">
      <c r="A17" s="36"/>
      <c r="B17" s="54"/>
      <c r="C17" s="14">
        <f t="shared" si="0"/>
        <v>19</v>
      </c>
      <c r="D17" s="11"/>
      <c r="E17" s="12" t="s">
        <v>3</v>
      </c>
      <c r="F17" s="11"/>
      <c r="G17" s="14">
        <f t="shared" si="1"/>
        <v>20</v>
      </c>
      <c r="H17" s="11"/>
      <c r="I17" s="7" t="s">
        <v>133</v>
      </c>
      <c r="J17" s="12"/>
      <c r="K17" s="65">
        <v>0</v>
      </c>
      <c r="L17" s="81"/>
      <c r="M17" s="67">
        <v>0</v>
      </c>
      <c r="N17" s="37"/>
      <c r="O17" s="65">
        <v>0</v>
      </c>
      <c r="P17" s="81"/>
      <c r="Q17" s="67">
        <v>0</v>
      </c>
      <c r="R17" s="12"/>
      <c r="S17" s="65">
        <v>0</v>
      </c>
      <c r="T17" s="81"/>
      <c r="U17" s="67">
        <v>0</v>
      </c>
      <c r="V17" s="37"/>
      <c r="W17" s="65">
        <v>0</v>
      </c>
      <c r="X17" s="81"/>
      <c r="Y17" s="67">
        <v>0</v>
      </c>
      <c r="Z17" s="12"/>
      <c r="AA17" s="65">
        <v>0</v>
      </c>
      <c r="AB17" s="81"/>
      <c r="AC17" s="67">
        <v>0</v>
      </c>
      <c r="AD17" s="37"/>
      <c r="AE17" s="65">
        <v>0</v>
      </c>
      <c r="AF17" s="81"/>
      <c r="AG17" s="67">
        <v>0</v>
      </c>
      <c r="AH17" s="12"/>
      <c r="AI17" s="65">
        <v>0</v>
      </c>
      <c r="AJ17" s="81"/>
      <c r="AK17" s="67">
        <v>0</v>
      </c>
      <c r="AL17" s="56"/>
      <c r="AM17" s="83"/>
    </row>
    <row r="18" spans="1:39" ht="13.5" customHeight="1">
      <c r="A18" s="36"/>
      <c r="B18" s="54"/>
      <c r="C18" s="14">
        <f t="shared" si="0"/>
        <v>20</v>
      </c>
      <c r="D18" s="11"/>
      <c r="E18" s="12" t="s">
        <v>3</v>
      </c>
      <c r="F18" s="11"/>
      <c r="G18" s="14">
        <f t="shared" si="1"/>
        <v>21</v>
      </c>
      <c r="H18" s="11"/>
      <c r="I18" s="7" t="s">
        <v>133</v>
      </c>
      <c r="J18" s="12"/>
      <c r="K18" s="65">
        <v>0</v>
      </c>
      <c r="L18" s="81"/>
      <c r="M18" s="67">
        <v>0</v>
      </c>
      <c r="N18" s="37"/>
      <c r="O18" s="65">
        <v>0</v>
      </c>
      <c r="P18" s="81"/>
      <c r="Q18" s="67">
        <v>0</v>
      </c>
      <c r="R18" s="12"/>
      <c r="S18" s="65">
        <v>0</v>
      </c>
      <c r="T18" s="81"/>
      <c r="U18" s="67">
        <v>0</v>
      </c>
      <c r="V18" s="37"/>
      <c r="W18" s="65">
        <v>0</v>
      </c>
      <c r="X18" s="81"/>
      <c r="Y18" s="67">
        <v>0</v>
      </c>
      <c r="Z18" s="12"/>
      <c r="AA18" s="65">
        <v>0</v>
      </c>
      <c r="AB18" s="81"/>
      <c r="AC18" s="67">
        <v>0</v>
      </c>
      <c r="AD18" s="37"/>
      <c r="AE18" s="65">
        <v>0</v>
      </c>
      <c r="AF18" s="81"/>
      <c r="AG18" s="67">
        <v>0</v>
      </c>
      <c r="AH18" s="12"/>
      <c r="AI18" s="65">
        <v>0</v>
      </c>
      <c r="AJ18" s="81"/>
      <c r="AK18" s="67">
        <v>0</v>
      </c>
      <c r="AL18" s="56"/>
      <c r="AM18" s="83"/>
    </row>
    <row r="19" spans="1:39" ht="13.5" customHeight="1">
      <c r="A19" s="36"/>
      <c r="B19" s="54"/>
      <c r="C19" s="14">
        <f t="shared" si="0"/>
        <v>21</v>
      </c>
      <c r="D19" s="11"/>
      <c r="E19" s="12" t="s">
        <v>3</v>
      </c>
      <c r="F19" s="11"/>
      <c r="G19" s="14">
        <f t="shared" si="1"/>
        <v>22</v>
      </c>
      <c r="H19" s="11"/>
      <c r="I19" s="7" t="s">
        <v>133</v>
      </c>
      <c r="J19" s="12"/>
      <c r="K19" s="65">
        <v>0</v>
      </c>
      <c r="L19" s="81"/>
      <c r="M19" s="67">
        <v>0</v>
      </c>
      <c r="N19" s="37"/>
      <c r="O19" s="65">
        <v>0</v>
      </c>
      <c r="P19" s="81"/>
      <c r="Q19" s="67">
        <v>0</v>
      </c>
      <c r="R19" s="12"/>
      <c r="S19" s="65">
        <v>0</v>
      </c>
      <c r="T19" s="81"/>
      <c r="U19" s="67">
        <v>0</v>
      </c>
      <c r="V19" s="37"/>
      <c r="W19" s="65">
        <v>0</v>
      </c>
      <c r="X19" s="81"/>
      <c r="Y19" s="67">
        <v>0</v>
      </c>
      <c r="Z19" s="12"/>
      <c r="AA19" s="65">
        <v>0</v>
      </c>
      <c r="AB19" s="81"/>
      <c r="AC19" s="67">
        <v>0</v>
      </c>
      <c r="AD19" s="37"/>
      <c r="AE19" s="65">
        <v>0</v>
      </c>
      <c r="AF19" s="81"/>
      <c r="AG19" s="67">
        <v>0</v>
      </c>
      <c r="AH19" s="12"/>
      <c r="AI19" s="65">
        <v>0</v>
      </c>
      <c r="AJ19" s="81"/>
      <c r="AK19" s="67">
        <v>0</v>
      </c>
      <c r="AL19" s="56"/>
      <c r="AM19" s="83"/>
    </row>
    <row r="20" spans="1:39" ht="13.5" customHeight="1">
      <c r="A20" s="36"/>
      <c r="B20" s="54"/>
      <c r="C20" s="14">
        <f t="shared" si="0"/>
        <v>22</v>
      </c>
      <c r="D20" s="11"/>
      <c r="E20" s="12" t="s">
        <v>3</v>
      </c>
      <c r="F20" s="11"/>
      <c r="G20" s="14">
        <f t="shared" si="1"/>
        <v>23</v>
      </c>
      <c r="H20" s="11"/>
      <c r="I20" s="7" t="s">
        <v>133</v>
      </c>
      <c r="J20" s="12"/>
      <c r="K20" s="65">
        <v>0</v>
      </c>
      <c r="L20" s="81"/>
      <c r="M20" s="67">
        <v>0</v>
      </c>
      <c r="N20" s="37"/>
      <c r="O20" s="65">
        <v>0</v>
      </c>
      <c r="P20" s="81"/>
      <c r="Q20" s="67">
        <v>0</v>
      </c>
      <c r="R20" s="12"/>
      <c r="S20" s="65">
        <v>0</v>
      </c>
      <c r="T20" s="81"/>
      <c r="U20" s="67">
        <v>0</v>
      </c>
      <c r="V20" s="37"/>
      <c r="W20" s="65">
        <v>0</v>
      </c>
      <c r="X20" s="81"/>
      <c r="Y20" s="67">
        <v>0</v>
      </c>
      <c r="Z20" s="12"/>
      <c r="AA20" s="65">
        <v>0</v>
      </c>
      <c r="AB20" s="81"/>
      <c r="AC20" s="67">
        <v>0</v>
      </c>
      <c r="AD20" s="37"/>
      <c r="AE20" s="65">
        <v>0</v>
      </c>
      <c r="AF20" s="81"/>
      <c r="AG20" s="67">
        <v>0</v>
      </c>
      <c r="AH20" s="12"/>
      <c r="AI20" s="65">
        <v>0</v>
      </c>
      <c r="AJ20" s="81"/>
      <c r="AK20" s="67">
        <v>0</v>
      </c>
      <c r="AL20" s="56"/>
      <c r="AM20" s="83"/>
    </row>
    <row r="21" spans="1:39" ht="13.5" customHeight="1">
      <c r="A21" s="36"/>
      <c r="B21" s="54"/>
      <c r="C21" s="14">
        <f t="shared" si="0"/>
        <v>23</v>
      </c>
      <c r="D21" s="11"/>
      <c r="E21" s="12" t="s">
        <v>3</v>
      </c>
      <c r="F21" s="11"/>
      <c r="G21" s="14">
        <f t="shared" si="1"/>
        <v>24</v>
      </c>
      <c r="H21" s="11"/>
      <c r="I21" s="7" t="s">
        <v>133</v>
      </c>
      <c r="J21" s="12"/>
      <c r="K21" s="65">
        <v>0</v>
      </c>
      <c r="L21" s="81"/>
      <c r="M21" s="67">
        <v>0</v>
      </c>
      <c r="N21" s="37"/>
      <c r="O21" s="65">
        <v>0</v>
      </c>
      <c r="P21" s="81"/>
      <c r="Q21" s="67">
        <v>0</v>
      </c>
      <c r="R21" s="12"/>
      <c r="S21" s="65">
        <v>0</v>
      </c>
      <c r="T21" s="81"/>
      <c r="U21" s="67">
        <v>0</v>
      </c>
      <c r="V21" s="37"/>
      <c r="W21" s="65">
        <v>0</v>
      </c>
      <c r="X21" s="81"/>
      <c r="Y21" s="67">
        <v>0</v>
      </c>
      <c r="Z21" s="12"/>
      <c r="AA21" s="65">
        <v>0</v>
      </c>
      <c r="AB21" s="81"/>
      <c r="AC21" s="67">
        <v>0</v>
      </c>
      <c r="AD21" s="37"/>
      <c r="AE21" s="65">
        <v>0</v>
      </c>
      <c r="AF21" s="81"/>
      <c r="AG21" s="67">
        <v>0</v>
      </c>
      <c r="AH21" s="12"/>
      <c r="AI21" s="65">
        <v>0</v>
      </c>
      <c r="AJ21" s="81"/>
      <c r="AK21" s="67">
        <v>0</v>
      </c>
      <c r="AL21" s="56"/>
      <c r="AM21" s="83"/>
    </row>
    <row r="22" spans="1:39" ht="13.5" customHeight="1">
      <c r="A22" s="36"/>
      <c r="B22" s="54"/>
      <c r="C22" s="14">
        <f t="shared" ref="C22:C28" si="2">IF(+G21&gt;24,G21-24,G21)</f>
        <v>24</v>
      </c>
      <c r="D22" s="11"/>
      <c r="E22" s="12" t="s">
        <v>3</v>
      </c>
      <c r="F22" s="11"/>
      <c r="G22" s="14">
        <f t="shared" ref="G22:G28" si="3">IF(C22&gt;23,C22-24+1,+C22+1)</f>
        <v>1</v>
      </c>
      <c r="H22" s="11"/>
      <c r="I22" s="7" t="s">
        <v>133</v>
      </c>
      <c r="J22" s="12"/>
      <c r="K22" s="65">
        <v>0</v>
      </c>
      <c r="L22" s="81"/>
      <c r="M22" s="67">
        <v>0</v>
      </c>
      <c r="N22" s="37"/>
      <c r="O22" s="65">
        <v>0</v>
      </c>
      <c r="P22" s="81"/>
      <c r="Q22" s="67">
        <v>0</v>
      </c>
      <c r="R22" s="12"/>
      <c r="S22" s="65">
        <v>0</v>
      </c>
      <c r="T22" s="81"/>
      <c r="U22" s="67">
        <v>0</v>
      </c>
      <c r="V22" s="37"/>
      <c r="W22" s="65">
        <v>0</v>
      </c>
      <c r="X22" s="81"/>
      <c r="Y22" s="67">
        <v>0</v>
      </c>
      <c r="Z22" s="12"/>
      <c r="AA22" s="65">
        <v>0</v>
      </c>
      <c r="AB22" s="81"/>
      <c r="AC22" s="67">
        <v>0</v>
      </c>
      <c r="AD22" s="37"/>
      <c r="AE22" s="65">
        <v>0</v>
      </c>
      <c r="AF22" s="81"/>
      <c r="AG22" s="67">
        <v>0</v>
      </c>
      <c r="AH22" s="12"/>
      <c r="AI22" s="65">
        <v>0</v>
      </c>
      <c r="AJ22" s="81"/>
      <c r="AK22" s="67">
        <v>0</v>
      </c>
      <c r="AL22" s="56"/>
      <c r="AM22" s="83"/>
    </row>
    <row r="23" spans="1:39" ht="13.5" customHeight="1">
      <c r="A23" s="36"/>
      <c r="B23" s="54"/>
      <c r="C23" s="14">
        <f t="shared" si="2"/>
        <v>1</v>
      </c>
      <c r="D23" s="11"/>
      <c r="E23" s="12" t="s">
        <v>3</v>
      </c>
      <c r="F23" s="11"/>
      <c r="G23" s="14">
        <f t="shared" si="3"/>
        <v>2</v>
      </c>
      <c r="H23" s="11"/>
      <c r="I23" s="7" t="s">
        <v>133</v>
      </c>
      <c r="J23" s="12"/>
      <c r="K23" s="65">
        <v>0</v>
      </c>
      <c r="L23" s="81"/>
      <c r="M23" s="67">
        <v>0</v>
      </c>
      <c r="N23" s="37"/>
      <c r="O23" s="65">
        <v>0</v>
      </c>
      <c r="P23" s="81"/>
      <c r="Q23" s="67">
        <v>0</v>
      </c>
      <c r="R23" s="12"/>
      <c r="S23" s="65">
        <v>0</v>
      </c>
      <c r="T23" s="81"/>
      <c r="U23" s="67">
        <v>0</v>
      </c>
      <c r="V23" s="37"/>
      <c r="W23" s="65">
        <v>0</v>
      </c>
      <c r="X23" s="81"/>
      <c r="Y23" s="67">
        <v>0</v>
      </c>
      <c r="Z23" s="12"/>
      <c r="AA23" s="65">
        <v>0</v>
      </c>
      <c r="AB23" s="81"/>
      <c r="AC23" s="67">
        <v>0</v>
      </c>
      <c r="AD23" s="37"/>
      <c r="AE23" s="65">
        <v>0</v>
      </c>
      <c r="AF23" s="81"/>
      <c r="AG23" s="67">
        <v>0</v>
      </c>
      <c r="AH23" s="12"/>
      <c r="AI23" s="65">
        <v>0</v>
      </c>
      <c r="AJ23" s="81"/>
      <c r="AK23" s="67">
        <v>0</v>
      </c>
      <c r="AL23" s="56"/>
      <c r="AM23" s="83"/>
    </row>
    <row r="24" spans="1:39" ht="13.5" customHeight="1">
      <c r="A24" s="36"/>
      <c r="B24" s="54"/>
      <c r="C24" s="14">
        <f t="shared" si="2"/>
        <v>2</v>
      </c>
      <c r="D24" s="11"/>
      <c r="E24" s="12" t="s">
        <v>3</v>
      </c>
      <c r="F24" s="11"/>
      <c r="G24" s="14">
        <f t="shared" si="3"/>
        <v>3</v>
      </c>
      <c r="H24" s="11"/>
      <c r="I24" s="7" t="s">
        <v>133</v>
      </c>
      <c r="J24" s="12"/>
      <c r="K24" s="65">
        <v>0</v>
      </c>
      <c r="L24" s="81"/>
      <c r="M24" s="67">
        <v>0</v>
      </c>
      <c r="N24" s="37"/>
      <c r="O24" s="65">
        <v>0</v>
      </c>
      <c r="P24" s="81"/>
      <c r="Q24" s="67">
        <v>0</v>
      </c>
      <c r="R24" s="12"/>
      <c r="S24" s="65">
        <v>0</v>
      </c>
      <c r="T24" s="81"/>
      <c r="U24" s="67">
        <v>0</v>
      </c>
      <c r="V24" s="37"/>
      <c r="W24" s="65">
        <v>0</v>
      </c>
      <c r="X24" s="81"/>
      <c r="Y24" s="67">
        <v>0</v>
      </c>
      <c r="Z24" s="12"/>
      <c r="AA24" s="65">
        <v>0</v>
      </c>
      <c r="AB24" s="81"/>
      <c r="AC24" s="67">
        <v>0</v>
      </c>
      <c r="AD24" s="37"/>
      <c r="AE24" s="65">
        <v>0</v>
      </c>
      <c r="AF24" s="81"/>
      <c r="AG24" s="67">
        <v>0</v>
      </c>
      <c r="AH24" s="12"/>
      <c r="AI24" s="65">
        <v>0</v>
      </c>
      <c r="AJ24" s="81"/>
      <c r="AK24" s="67">
        <v>0</v>
      </c>
      <c r="AL24" s="56"/>
      <c r="AM24" s="83"/>
    </row>
    <row r="25" spans="1:39" ht="13.5" customHeight="1">
      <c r="A25" s="36"/>
      <c r="B25" s="54"/>
      <c r="C25" s="14">
        <f t="shared" si="2"/>
        <v>3</v>
      </c>
      <c r="D25" s="11"/>
      <c r="E25" s="12" t="s">
        <v>3</v>
      </c>
      <c r="F25" s="11"/>
      <c r="G25" s="14">
        <f t="shared" si="3"/>
        <v>4</v>
      </c>
      <c r="H25" s="11"/>
      <c r="I25" s="7" t="s">
        <v>133</v>
      </c>
      <c r="J25" s="12"/>
      <c r="K25" s="65">
        <v>0</v>
      </c>
      <c r="L25" s="81"/>
      <c r="M25" s="67">
        <v>0</v>
      </c>
      <c r="N25" s="37"/>
      <c r="O25" s="65">
        <v>0</v>
      </c>
      <c r="P25" s="81"/>
      <c r="Q25" s="67">
        <v>0</v>
      </c>
      <c r="R25" s="12"/>
      <c r="S25" s="65">
        <v>0</v>
      </c>
      <c r="T25" s="81"/>
      <c r="U25" s="67">
        <v>0</v>
      </c>
      <c r="V25" s="37"/>
      <c r="W25" s="65">
        <v>0</v>
      </c>
      <c r="X25" s="81"/>
      <c r="Y25" s="67">
        <v>0</v>
      </c>
      <c r="Z25" s="12"/>
      <c r="AA25" s="65">
        <v>0</v>
      </c>
      <c r="AB25" s="81"/>
      <c r="AC25" s="67">
        <v>0</v>
      </c>
      <c r="AD25" s="37"/>
      <c r="AE25" s="65">
        <v>0</v>
      </c>
      <c r="AF25" s="81"/>
      <c r="AG25" s="67">
        <v>0</v>
      </c>
      <c r="AH25" s="12"/>
      <c r="AI25" s="65">
        <v>0</v>
      </c>
      <c r="AJ25" s="81"/>
      <c r="AK25" s="67">
        <v>0</v>
      </c>
      <c r="AL25" s="56"/>
      <c r="AM25" s="83"/>
    </row>
    <row r="26" spans="1:39" ht="13.5" customHeight="1">
      <c r="A26" s="36"/>
      <c r="B26" s="54"/>
      <c r="C26" s="14">
        <f t="shared" si="2"/>
        <v>4</v>
      </c>
      <c r="D26" s="11"/>
      <c r="E26" s="12" t="s">
        <v>3</v>
      </c>
      <c r="F26" s="11"/>
      <c r="G26" s="14">
        <f t="shared" si="3"/>
        <v>5</v>
      </c>
      <c r="H26" s="11"/>
      <c r="I26" s="7" t="s">
        <v>133</v>
      </c>
      <c r="J26" s="12"/>
      <c r="K26" s="65">
        <v>0</v>
      </c>
      <c r="L26" s="81"/>
      <c r="M26" s="67">
        <v>0</v>
      </c>
      <c r="N26" s="37"/>
      <c r="O26" s="65">
        <v>0</v>
      </c>
      <c r="P26" s="81"/>
      <c r="Q26" s="67">
        <v>0</v>
      </c>
      <c r="R26" s="12"/>
      <c r="S26" s="65">
        <v>0</v>
      </c>
      <c r="T26" s="81"/>
      <c r="U26" s="67">
        <v>0</v>
      </c>
      <c r="V26" s="37"/>
      <c r="W26" s="65">
        <v>0</v>
      </c>
      <c r="X26" s="81"/>
      <c r="Y26" s="67">
        <v>0</v>
      </c>
      <c r="Z26" s="12"/>
      <c r="AA26" s="65">
        <v>0</v>
      </c>
      <c r="AB26" s="81"/>
      <c r="AC26" s="67">
        <v>0</v>
      </c>
      <c r="AD26" s="37"/>
      <c r="AE26" s="65">
        <v>0</v>
      </c>
      <c r="AF26" s="81"/>
      <c r="AG26" s="67">
        <v>0</v>
      </c>
      <c r="AH26" s="12"/>
      <c r="AI26" s="65">
        <v>0</v>
      </c>
      <c r="AJ26" s="81"/>
      <c r="AK26" s="67">
        <v>0</v>
      </c>
      <c r="AL26" s="56"/>
      <c r="AM26" s="83"/>
    </row>
    <row r="27" spans="1:39" ht="13.5" customHeight="1">
      <c r="A27" s="36"/>
      <c r="B27" s="54"/>
      <c r="C27" s="14">
        <f t="shared" si="2"/>
        <v>5</v>
      </c>
      <c r="D27" s="11"/>
      <c r="E27" s="12" t="s">
        <v>3</v>
      </c>
      <c r="F27" s="11"/>
      <c r="G27" s="14">
        <f t="shared" si="3"/>
        <v>6</v>
      </c>
      <c r="H27" s="11"/>
      <c r="I27" s="7" t="s">
        <v>133</v>
      </c>
      <c r="J27" s="12"/>
      <c r="K27" s="65">
        <v>0</v>
      </c>
      <c r="L27" s="81"/>
      <c r="M27" s="67">
        <v>0</v>
      </c>
      <c r="N27" s="37"/>
      <c r="O27" s="65">
        <v>0</v>
      </c>
      <c r="P27" s="81"/>
      <c r="Q27" s="67">
        <v>0</v>
      </c>
      <c r="R27" s="12"/>
      <c r="S27" s="65">
        <v>0</v>
      </c>
      <c r="T27" s="81"/>
      <c r="U27" s="67">
        <v>0</v>
      </c>
      <c r="V27" s="37"/>
      <c r="W27" s="65">
        <v>0</v>
      </c>
      <c r="X27" s="81"/>
      <c r="Y27" s="67">
        <v>0</v>
      </c>
      <c r="Z27" s="12"/>
      <c r="AA27" s="65">
        <v>0</v>
      </c>
      <c r="AB27" s="81"/>
      <c r="AC27" s="67">
        <v>0</v>
      </c>
      <c r="AD27" s="37"/>
      <c r="AE27" s="65">
        <v>0</v>
      </c>
      <c r="AF27" s="81"/>
      <c r="AG27" s="67">
        <v>0</v>
      </c>
      <c r="AH27" s="12"/>
      <c r="AI27" s="65">
        <v>0</v>
      </c>
      <c r="AJ27" s="81"/>
      <c r="AK27" s="67">
        <v>0</v>
      </c>
      <c r="AL27" s="56"/>
      <c r="AM27" s="83"/>
    </row>
    <row r="28" spans="1:39" ht="13.5" customHeight="1" thickBot="1">
      <c r="A28" s="36"/>
      <c r="B28" s="54"/>
      <c r="C28" s="14">
        <f t="shared" si="2"/>
        <v>6</v>
      </c>
      <c r="D28" s="11"/>
      <c r="E28" s="12" t="s">
        <v>3</v>
      </c>
      <c r="F28" s="11"/>
      <c r="G28" s="14">
        <f t="shared" si="3"/>
        <v>7</v>
      </c>
      <c r="H28" s="11"/>
      <c r="I28" s="7" t="s">
        <v>133</v>
      </c>
      <c r="J28" s="12"/>
      <c r="K28" s="66">
        <v>0</v>
      </c>
      <c r="L28" s="82"/>
      <c r="M28" s="68">
        <v>0</v>
      </c>
      <c r="N28" s="37"/>
      <c r="O28" s="66">
        <v>0</v>
      </c>
      <c r="P28" s="82"/>
      <c r="Q28" s="68">
        <v>0</v>
      </c>
      <c r="R28" s="12"/>
      <c r="S28" s="66">
        <v>0</v>
      </c>
      <c r="T28" s="82"/>
      <c r="U28" s="68">
        <v>0</v>
      </c>
      <c r="V28" s="37"/>
      <c r="W28" s="66">
        <v>0</v>
      </c>
      <c r="X28" s="82"/>
      <c r="Y28" s="68">
        <v>0</v>
      </c>
      <c r="Z28" s="12"/>
      <c r="AA28" s="66">
        <v>0</v>
      </c>
      <c r="AB28" s="82"/>
      <c r="AC28" s="68">
        <v>0</v>
      </c>
      <c r="AD28" s="37"/>
      <c r="AE28" s="66">
        <v>0</v>
      </c>
      <c r="AF28" s="82"/>
      <c r="AG28" s="68">
        <v>0</v>
      </c>
      <c r="AH28" s="12"/>
      <c r="AI28" s="66">
        <v>0</v>
      </c>
      <c r="AJ28" s="82"/>
      <c r="AK28" s="68">
        <v>0</v>
      </c>
      <c r="AL28" s="56"/>
      <c r="AM28" s="83"/>
    </row>
    <row r="29" spans="1:39" ht="13.5" customHeight="1" thickBot="1">
      <c r="A29" s="36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9"/>
      <c r="AM29" s="83"/>
    </row>
    <row r="30" spans="1:39" ht="13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83"/>
    </row>
    <row r="31" spans="1:39" ht="13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83"/>
    </row>
    <row r="32" spans="1:39" ht="13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83"/>
    </row>
    <row r="33" spans="1:39" ht="13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83"/>
    </row>
    <row r="34" spans="1:39" ht="13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</row>
    <row r="35" spans="1:39" ht="13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</row>
    <row r="36" spans="1:39" ht="13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</row>
    <row r="37" spans="1:39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39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  <row r="39" spans="1:39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</row>
    <row r="40" spans="1:39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</row>
    <row r="41" spans="1:39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</row>
    <row r="42" spans="1:39" ht="13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39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</row>
    <row r="44" spans="1:39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</row>
    <row r="45" spans="1:39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spans="1:39" ht="13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9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9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38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1:38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1:38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spans="1:38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1:38" ht="13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1:38" ht="13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spans="1:38" ht="13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spans="1:38" ht="13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</row>
    <row r="57" spans="1:38" ht="13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spans="1:38" ht="13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spans="1:38" ht="13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spans="1:38" ht="13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spans="1:38" ht="13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</row>
    <row r="62" spans="1:38" ht="13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1:38" ht="13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1:38" ht="13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spans="1:38" ht="13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</row>
    <row r="66" spans="1:38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spans="1:38" ht="13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spans="1:38" ht="13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1:38" ht="13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1:38" ht="13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spans="1:38" ht="13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1:38" ht="13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spans="1:38" ht="13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</row>
    <row r="74" spans="1:38" ht="13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spans="1:38" ht="13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spans="1:38" ht="13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</row>
    <row r="77" spans="1:38" ht="13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</row>
    <row r="78" spans="1:38" ht="13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</row>
    <row r="79" spans="1:38" ht="13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</row>
    <row r="80" spans="1:38" ht="13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</row>
    <row r="81" spans="1:38" ht="13.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</row>
    <row r="82" spans="1:38" ht="13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</row>
    <row r="83" spans="1:38" ht="13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spans="1:38" ht="13.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</row>
    <row r="85" spans="1:38" ht="13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</row>
    <row r="86" spans="1:38" ht="13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</row>
    <row r="87" spans="1:38" ht="13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</row>
    <row r="88" spans="1:38" ht="13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</row>
    <row r="89" spans="1:38" ht="13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</row>
    <row r="90" spans="1:38" ht="13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</row>
    <row r="91" spans="1:38" ht="13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</row>
    <row r="92" spans="1:38" ht="13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spans="1:38" ht="13.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</row>
    <row r="94" spans="1:38" ht="13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</row>
    <row r="95" spans="1:38" ht="13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</row>
    <row r="96" spans="1:38" ht="13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</row>
    <row r="97" spans="1:38" ht="13.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8" ht="13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8" ht="13.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</row>
    <row r="100" spans="1:38" ht="13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</row>
    <row r="101" spans="1:38" ht="13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spans="1:38" ht="13.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spans="1:38" ht="13.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spans="1:38" ht="13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spans="1:38" ht="13.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spans="1:38" ht="13.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spans="1:38" ht="13.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spans="1:38" ht="13.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8" ht="13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8" ht="13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1:38" ht="13.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spans="1:38" ht="13.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spans="1:38" ht="13.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spans="1:38" ht="13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</row>
    <row r="115" spans="1:38" ht="13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</row>
    <row r="116" spans="1:38" ht="13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</row>
    <row r="117" spans="1:38" ht="13.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</row>
    <row r="118" spans="1:38" ht="13.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</row>
    <row r="119" spans="1:38" ht="13.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</row>
    <row r="120" spans="1:38" ht="13.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spans="1:38" ht="13.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</row>
    <row r="122" spans="1:38" ht="13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</row>
    <row r="123" spans="1:38" ht="13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</row>
    <row r="124" spans="1:38" ht="13.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</row>
    <row r="125" spans="1:38" ht="13.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</row>
    <row r="126" spans="1:38" ht="13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</row>
    <row r="127" spans="1:38" ht="13.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spans="1:38" ht="13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</row>
    <row r="129" spans="1:38" ht="13.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</row>
    <row r="130" spans="1:38" ht="13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</row>
    <row r="131" spans="1:38" ht="13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</row>
    <row r="132" spans="1:38" ht="13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</row>
    <row r="133" spans="1:38" ht="13.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</row>
    <row r="134" spans="1:38" ht="13.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</row>
    <row r="135" spans="1:38" ht="13.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</row>
    <row r="136" spans="1:38" ht="13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</row>
    <row r="137" spans="1:38" ht="13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spans="1:38" ht="13.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spans="1:38" ht="13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spans="1:38" ht="13.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spans="1:38" ht="13.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spans="1:38" ht="13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spans="1:38" ht="13.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spans="1:38" ht="13.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spans="1:38" ht="13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spans="1:38" ht="13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</row>
    <row r="147" spans="1:38" ht="13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</row>
    <row r="148" spans="1:38" ht="13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</row>
    <row r="149" spans="1:38" ht="13.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</row>
    <row r="150" spans="1:38" ht="13.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</row>
    <row r="151" spans="1:38" ht="13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</row>
    <row r="152" spans="1:38" ht="13.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</row>
    <row r="153" spans="1:38" ht="13.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</row>
    <row r="154" spans="1:38" ht="13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</row>
    <row r="155" spans="1:38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</row>
    <row r="156" spans="1:38" ht="13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</row>
    <row r="157" spans="1:38" ht="13.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</row>
    <row r="158" spans="1:38" ht="13.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</row>
    <row r="159" spans="1:38" ht="13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</row>
    <row r="160" spans="1:38" ht="13.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</row>
    <row r="161" spans="1:38" ht="13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</row>
    <row r="162" spans="1:38" ht="13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</row>
    <row r="163" spans="1:38" ht="13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</row>
    <row r="164" spans="1:38" ht="13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</row>
    <row r="165" spans="1:38" ht="13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</row>
    <row r="166" spans="1:38" ht="13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</row>
    <row r="167" spans="1:38" ht="13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</row>
    <row r="168" spans="1:38" ht="13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</row>
    <row r="169" spans="1:38" ht="13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</row>
    <row r="170" spans="1:38" ht="13.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</row>
    <row r="171" spans="1:38" ht="13.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</row>
    <row r="172" spans="1:38" ht="13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</row>
    <row r="173" spans="1:38" ht="13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</row>
    <row r="174" spans="1:38" ht="13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1:38" ht="13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spans="1:38" ht="13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spans="1:38" ht="13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spans="1:38" ht="13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spans="1:38" ht="13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spans="1:38" ht="13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spans="1:38" ht="13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spans="1:38" ht="13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spans="1:38" ht="13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spans="1:38" ht="13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spans="1:38" ht="13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1:38" ht="13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1:38" ht="13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1:38" ht="13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1:38" ht="13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1:38" ht="13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1:38" ht="13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1:38" ht="13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1:38" ht="13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1:38" ht="13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1:38" ht="13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1:38" ht="13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1:38" ht="13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1:38" ht="13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1:38" ht="13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1:38" ht="13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1:38" ht="13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1:38" ht="13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1:38" ht="13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1:38" ht="13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1:38" ht="13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3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3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3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3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3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3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3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3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3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3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3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3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3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3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3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3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3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3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3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3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3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3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3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3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3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3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3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3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3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3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3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3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3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3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3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3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3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3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3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3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3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3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3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3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3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3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3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3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3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3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3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3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3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3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3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3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3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3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3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3.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3.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3.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3.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3.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3.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3.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3.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3.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3.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3.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3.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3.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3.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3.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3.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3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3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3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3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3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3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3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3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</row>
    <row r="290" spans="1:38" ht="13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</row>
    <row r="291" spans="1:38" ht="13.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</row>
    <row r="292" spans="1:38" ht="13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</row>
    <row r="293" spans="1:38" ht="13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</row>
    <row r="294" spans="1:38" ht="13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</row>
    <row r="295" spans="1:38" ht="13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</row>
    <row r="296" spans="1:38" ht="13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</row>
    <row r="297" spans="1:38" ht="13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</row>
    <row r="298" spans="1:38" ht="13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</row>
    <row r="299" spans="1:38" ht="13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</row>
    <row r="300" spans="1:38" ht="13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</row>
    <row r="301" spans="1:38" ht="13.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</row>
    <row r="302" spans="1:38" ht="13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</row>
    <row r="303" spans="1:38" ht="13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</row>
    <row r="304" spans="1:38" ht="13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</row>
    <row r="305" spans="1:38" ht="13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</row>
    <row r="306" spans="1:38" ht="13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</row>
    <row r="307" spans="1:38" ht="13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</row>
    <row r="308" spans="1:38" ht="13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</row>
    <row r="309" spans="1:38" ht="13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</row>
    <row r="310" spans="1:38" ht="13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</row>
    <row r="311" spans="1:38" ht="13.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</row>
    <row r="312" spans="1:38" ht="13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</row>
    <row r="313" spans="1:38" ht="13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</row>
    <row r="314" spans="1:38" ht="13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</row>
    <row r="315" spans="1:38" ht="13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</row>
    <row r="316" spans="1:38" ht="13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</row>
    <row r="317" spans="1:38" ht="13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</row>
    <row r="318" spans="1:38" ht="13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</row>
    <row r="319" spans="1:38" ht="13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</row>
    <row r="320" spans="1:38" ht="13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</row>
    <row r="321" spans="1:38" ht="13.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</row>
    <row r="322" spans="1:38" ht="13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</row>
    <row r="323" spans="1:38" ht="13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</row>
    <row r="324" spans="1:38" ht="13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</row>
    <row r="325" spans="1:38" ht="13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</row>
    <row r="326" spans="1:38" ht="13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</row>
    <row r="327" spans="1:38" ht="13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</row>
    <row r="328" spans="1:38" ht="13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</row>
    <row r="329" spans="1:38" ht="13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</row>
    <row r="330" spans="1:38" ht="13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</row>
    <row r="331" spans="1:38" ht="13.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</row>
    <row r="332" spans="1:38" ht="13.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</row>
    <row r="333" spans="1:38" ht="13.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</row>
    <row r="334" spans="1:38" ht="13.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</row>
    <row r="335" spans="1:38" ht="13.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</row>
    <row r="336" spans="1:38" ht="13.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</row>
    <row r="337" spans="1:38" ht="13.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</row>
    <row r="338" spans="1:38" ht="13.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</row>
    <row r="339" spans="1:38" ht="13.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</row>
    <row r="340" spans="1:38" ht="13.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</row>
    <row r="341" spans="1:38" ht="13.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</row>
    <row r="342" spans="1:38" ht="13.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</row>
    <row r="343" spans="1:38" ht="13.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</row>
    <row r="344" spans="1:38" ht="13.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</row>
    <row r="345" spans="1:38" ht="13.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</row>
    <row r="346" spans="1:38" ht="13.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</row>
    <row r="347" spans="1:38" ht="13.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</row>
    <row r="348" spans="1:38" ht="13.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</row>
    <row r="349" spans="1:38" ht="13.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</row>
    <row r="350" spans="1:38" ht="13.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</row>
    <row r="351" spans="1:38" ht="13.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</row>
    <row r="352" spans="1:38" ht="13.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</row>
    <row r="353" spans="1:38" ht="13.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</row>
    <row r="354" spans="1:38" ht="13.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</row>
    <row r="355" spans="1:38" ht="13.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</row>
    <row r="356" spans="1:38" ht="13.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</row>
    <row r="357" spans="1:38" ht="13.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</row>
    <row r="358" spans="1:38" ht="13.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</row>
    <row r="359" spans="1:38" ht="13.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</row>
    <row r="360" spans="1:38" ht="13.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</row>
    <row r="361" spans="1:38" ht="13.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</row>
    <row r="362" spans="1:38" ht="13.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</row>
    <row r="363" spans="1:38" ht="13.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</row>
    <row r="364" spans="1:38" ht="13.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</row>
    <row r="365" spans="1:38" ht="13.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</row>
    <row r="366" spans="1:38" ht="13.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</row>
    <row r="367" spans="1:38" ht="13.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</row>
    <row r="368" spans="1:38" ht="13.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</row>
    <row r="369" spans="1:38" ht="13.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</row>
    <row r="370" spans="1:38" ht="13.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</row>
    <row r="371" spans="1:38" ht="13.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</row>
    <row r="372" spans="1:38" ht="13.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</row>
    <row r="373" spans="1:38" ht="13.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</row>
    <row r="374" spans="1:38" ht="13.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</row>
    <row r="375" spans="1:38" ht="13.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</row>
    <row r="376" spans="1:38" ht="13.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</row>
    <row r="377" spans="1:38" ht="13.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</row>
    <row r="378" spans="1:38" ht="13.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</row>
    <row r="379" spans="1:38" ht="13.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</row>
    <row r="380" spans="1:38" ht="13.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</row>
    <row r="381" spans="1:38" ht="13.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</row>
    <row r="382" spans="1:38" ht="13.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</row>
    <row r="383" spans="1:38" ht="13.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</row>
    <row r="384" spans="1:38" ht="13.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</row>
    <row r="385" spans="1:38" ht="13.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</row>
    <row r="386" spans="1:38" ht="13.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</row>
    <row r="387" spans="1:38" ht="13.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</row>
    <row r="388" spans="1:38" ht="13.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</row>
    <row r="389" spans="1:38" ht="13.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</row>
    <row r="390" spans="1:38" ht="13.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</row>
    <row r="391" spans="1:38" ht="13.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</row>
    <row r="392" spans="1:38" ht="13.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</row>
    <row r="393" spans="1:38" ht="13.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</row>
    <row r="394" spans="1:38" ht="13.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</row>
    <row r="395" spans="1:38" ht="13.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</row>
    <row r="396" spans="1:38" ht="13.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</row>
    <row r="397" spans="1:38" ht="13.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</row>
    <row r="398" spans="1:38" ht="13.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</row>
    <row r="399" spans="1:38" ht="13.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</row>
    <row r="400" spans="1:38" ht="13.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</row>
    <row r="401" spans="1:38" ht="13.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</row>
    <row r="402" spans="1:38" ht="13.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</row>
    <row r="403" spans="1:38" ht="13.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</row>
    <row r="404" spans="1:38" ht="13.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</row>
    <row r="405" spans="1:38" ht="13.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</row>
    <row r="406" spans="1:38" ht="13.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</row>
    <row r="407" spans="1:38" ht="13.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</row>
    <row r="408" spans="1:38" ht="13.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</row>
    <row r="409" spans="1:38" ht="13.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</row>
    <row r="410" spans="1:38" ht="13.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</row>
    <row r="411" spans="1:38" ht="13.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</row>
    <row r="412" spans="1:38" ht="13.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</row>
    <row r="413" spans="1:38" ht="13.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</row>
    <row r="414" spans="1:38" ht="13.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</row>
  </sheetData>
  <sheetProtection password="82C9" sheet="1" objects="1" scenarios="1" selectLockedCells="1"/>
  <mergeCells count="15">
    <mergeCell ref="J3:AK3"/>
    <mergeCell ref="K5:M5"/>
    <mergeCell ref="O5:Q5"/>
    <mergeCell ref="S5:U5"/>
    <mergeCell ref="W5:Y5"/>
    <mergeCell ref="AA5:AC5"/>
    <mergeCell ref="AE5:AG5"/>
    <mergeCell ref="AI5:AK5"/>
    <mergeCell ref="AA6:AC6"/>
    <mergeCell ref="AE6:AG6"/>
    <mergeCell ref="AI6:AK6"/>
    <mergeCell ref="K6:M6"/>
    <mergeCell ref="O6:Q6"/>
    <mergeCell ref="S6:U6"/>
    <mergeCell ref="W6:Y6"/>
  </mergeCells>
  <phoneticPr fontId="0" type="noConversion"/>
  <printOptions horizontalCentered="1" verticalCentered="1"/>
  <pageMargins left="0" right="0" top="0" bottom="0" header="0" footer="0"/>
  <pageSetup paperSize="9" scale="113" orientation="landscape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16</vt:i4>
      </vt:variant>
      <vt:variant>
        <vt:lpstr>Benoemde bereiken</vt:lpstr>
      </vt:variant>
      <vt:variant>
        <vt:i4>15</vt:i4>
      </vt:variant>
    </vt:vector>
  </HeadingPairs>
  <TitlesOfParts>
    <vt:vector size="31" baseType="lpstr">
      <vt:lpstr>01_Ind</vt:lpstr>
      <vt:lpstr>02_Geg</vt:lpstr>
      <vt:lpstr>03_Inv</vt:lpstr>
      <vt:lpstr>04_Fin</vt:lpstr>
      <vt:lpstr>05_Omz</vt:lpstr>
      <vt:lpstr>06_Per</vt:lpstr>
      <vt:lpstr>06_Sh1</vt:lpstr>
      <vt:lpstr>06_Sh2</vt:lpstr>
      <vt:lpstr>06_Sh3</vt:lpstr>
      <vt:lpstr>07_Hui</vt:lpstr>
      <vt:lpstr>08_Ver</vt:lpstr>
      <vt:lpstr>09_Bed</vt:lpstr>
      <vt:lpstr>10_Aut</vt:lpstr>
      <vt:lpstr>11_Alg</vt:lpstr>
      <vt:lpstr>12_V&amp;W</vt:lpstr>
      <vt:lpstr>13_Bal</vt:lpstr>
      <vt:lpstr>'02_Geg'!Afdrukbereik</vt:lpstr>
      <vt:lpstr>'03_Inv'!Afdrukbereik</vt:lpstr>
      <vt:lpstr>'04_Fin'!Afdrukbereik</vt:lpstr>
      <vt:lpstr>'05_Omz'!Afdrukbereik</vt:lpstr>
      <vt:lpstr>'06_Per'!Afdrukbereik</vt:lpstr>
      <vt:lpstr>'06_Sh1'!Afdrukbereik</vt:lpstr>
      <vt:lpstr>'06_Sh2'!Afdrukbereik</vt:lpstr>
      <vt:lpstr>'06_Sh3'!Afdrukbereik</vt:lpstr>
      <vt:lpstr>'07_Hui'!Afdrukbereik</vt:lpstr>
      <vt:lpstr>'08_Ver'!Afdrukbereik</vt:lpstr>
      <vt:lpstr>'09_Bed'!Afdrukbereik</vt:lpstr>
      <vt:lpstr>'10_Aut'!Afdrukbereik</vt:lpstr>
      <vt:lpstr>'11_Alg'!Afdrukbereik</vt:lpstr>
      <vt:lpstr>'12_V&amp;W'!Afdrukbereik</vt:lpstr>
      <vt:lpstr>'13_Bal'!Afdrukbereik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Jacco Hokke</cp:lastModifiedBy>
  <cp:lastPrinted>2012-12-10T09:14:12Z</cp:lastPrinted>
  <dcterms:created xsi:type="dcterms:W3CDTF">1998-10-08T19:22:43Z</dcterms:created>
  <dcterms:modified xsi:type="dcterms:W3CDTF">2018-09-24T14:31:36Z</dcterms:modified>
</cp:coreProperties>
</file>